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11340" windowHeight="6540" activeTab="0"/>
  </bookViews>
  <sheets>
    <sheet name="главная " sheetId="1" r:id="rId1"/>
    <sheet name="Лист2" sheetId="2" r:id="rId2"/>
    <sheet name="Лист3" sheetId="3" r:id="rId3"/>
  </sheets>
  <definedNames>
    <definedName name="_xlnm.Print_Area" localSheetId="0">'главная '!$A$1:$H$13</definedName>
  </definedNames>
  <calcPr fullCalcOnLoad="1"/>
</workbook>
</file>

<file path=xl/sharedStrings.xml><?xml version="1.0" encoding="utf-8"?>
<sst xmlns="http://schemas.openxmlformats.org/spreadsheetml/2006/main" count="1095" uniqueCount="242">
  <si>
    <t>наименование</t>
  </si>
  <si>
    <t>Рз</t>
  </si>
  <si>
    <t>Пр</t>
  </si>
  <si>
    <t>Цср</t>
  </si>
  <si>
    <t>Вр</t>
  </si>
  <si>
    <t>1</t>
  </si>
  <si>
    <t>Социальная политика</t>
  </si>
  <si>
    <t>01</t>
  </si>
  <si>
    <t>05</t>
  </si>
  <si>
    <t>08</t>
  </si>
  <si>
    <t>10</t>
  </si>
  <si>
    <t>02</t>
  </si>
  <si>
    <t>04</t>
  </si>
  <si>
    <t>03</t>
  </si>
  <si>
    <t xml:space="preserve">         по разделам, подразделам, целевым статьям и видам расходов</t>
  </si>
  <si>
    <t>Общегосударственные вопросы</t>
  </si>
  <si>
    <t>Центральный аппарат</t>
  </si>
  <si>
    <t>Национальная экономика</t>
  </si>
  <si>
    <t>Национальная безопасность и правоохранительная деятельность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</si>
  <si>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</si>
  <si>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</si>
  <si>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11</t>
  </si>
  <si>
    <t>Резервные фонды</t>
  </si>
  <si>
    <t>Глава муниципального образования</t>
  </si>
  <si>
    <t>План на год</t>
  </si>
  <si>
    <t>Оценка недвижимости, признание прав и регулирование отношений по государственной и муниципальной собственности</t>
  </si>
  <si>
    <t>12</t>
  </si>
  <si>
    <t>Обслуживание государственного и муниципального долга</t>
  </si>
  <si>
    <t>Процентные платежи по муниципальному долгу</t>
  </si>
  <si>
    <t>14</t>
  </si>
  <si>
    <t>00</t>
  </si>
  <si>
    <t>000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</si>
  <si>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</si>
  <si>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</si>
  <si>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</si>
  <si>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</si>
  <si>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</si>
  <si>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Органы внутренних дел</t>
  </si>
  <si>
    <t>Коммунальное хозяйство</t>
  </si>
  <si>
    <t>Мероприятия в области коммунального хозяйства</t>
  </si>
  <si>
    <t>351 02 00</t>
  </si>
  <si>
    <t>13</t>
  </si>
  <si>
    <t>Обслуживание государственного внутреннего и муниципального долга</t>
  </si>
  <si>
    <t xml:space="preserve">Другие вопросы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</si>
  <si>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</si>
  <si>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 xml:space="preserve">Физическая культура </t>
  </si>
  <si>
    <t xml:space="preserve">                              Распределение бюджетных ассигнований 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</si>
  <si>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</si>
  <si>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функционирования высшего должностного лица органа местного самоуправления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</si>
  <si>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</si>
  <si>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</si>
  <si>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</si>
  <si>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Иные закупки товаров, работ и услуг для государственных (муниципальных ) нужд</t>
  </si>
  <si>
    <t>Резервные фонды местных администраций</t>
  </si>
  <si>
    <t>Резервный фонд органов местного самоуправления</t>
  </si>
  <si>
    <t>Резервные средства</t>
  </si>
  <si>
    <t>Другие общегосударственные вопросы</t>
  </si>
  <si>
    <t>Выполнение других обязательств органов местного самоуправления</t>
  </si>
  <si>
    <t>Обеспечение деятельности подведомственных учреждений (центральная бухгалтерия)</t>
  </si>
  <si>
    <t xml:space="preserve">Национальная оборона </t>
  </si>
  <si>
    <t xml:space="preserve">Мобилизационная и вневойсковая подготовка </t>
  </si>
  <si>
    <t>Субвенции</t>
  </si>
  <si>
    <t>Муниципальная программа "Профилактика правонарушений и борьба с преступностью на территории МО ********** сельсовет на 20** -20** годы"</t>
  </si>
  <si>
    <t>Мероприятия, направленные на реализацию муниципальной программы</t>
  </si>
  <si>
    <t>Муниципальная программа "Комплексные меры противодействия злоупотреблению наркотикам и их незаконному обороту в МО ******* сельсовет на 20** - 20** годы"</t>
  </si>
  <si>
    <t>Обеспечение противопожарной безопасности</t>
  </si>
  <si>
    <t>Обеспечение деятельности подведомственных учреждений (в сфере пожарной безопасности)</t>
  </si>
  <si>
    <t>Жилищное хозяйство</t>
  </si>
  <si>
    <t>Муниципальная программа "………………….."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</si>
  <si>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</si>
  <si>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</si>
  <si>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</si>
  <si>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автомобильных дорог и инженерных сооружений на них в границах округов и поселений в рамках благоустройства</t>
  </si>
  <si>
    <t>Мероприятия по озеленению</t>
  </si>
  <si>
    <t xml:space="preserve">Культура и кинематография </t>
  </si>
  <si>
    <t>Культура</t>
  </si>
  <si>
    <t>Обеспечение деятельности подведомственных учреждений (в сфере культуры и кинематографии)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</si>
  <si>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</si>
  <si>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Публичные нормативные социальные выплаты гражданам</t>
  </si>
  <si>
    <t xml:space="preserve">Физическая культура и спорт </t>
  </si>
  <si>
    <t>Муниципальная программа "……………………………."</t>
  </si>
  <si>
    <t>Мероприятия в области  спорта и физической культуры</t>
  </si>
  <si>
    <t>Обслуживание муниципального долга</t>
  </si>
  <si>
    <t>70 0 0000</t>
  </si>
  <si>
    <t>120</t>
  </si>
  <si>
    <t>70 2 0000</t>
  </si>
  <si>
    <t>240</t>
  </si>
  <si>
    <t>870</t>
  </si>
  <si>
    <t xml:space="preserve">000 00 00 </t>
  </si>
  <si>
    <t>5</t>
  </si>
  <si>
    <t>092 03 00</t>
  </si>
  <si>
    <t>002 99 00</t>
  </si>
  <si>
    <t>95,5</t>
  </si>
  <si>
    <t>70 2 5118</t>
  </si>
  <si>
    <t>530</t>
  </si>
  <si>
    <t>92</t>
  </si>
  <si>
    <t>01 0 0000</t>
  </si>
  <si>
    <t>6</t>
  </si>
  <si>
    <t>02 0 0000</t>
  </si>
  <si>
    <t>82</t>
  </si>
  <si>
    <t>70 2 1247</t>
  </si>
  <si>
    <t>70</t>
  </si>
  <si>
    <t>06 0 0000</t>
  </si>
  <si>
    <t>351 03 00</t>
  </si>
  <si>
    <t>810</t>
  </si>
  <si>
    <t>730</t>
  </si>
  <si>
    <t>10 0 0000</t>
  </si>
  <si>
    <t>09</t>
  </si>
  <si>
    <t>Национальня экономика</t>
  </si>
  <si>
    <t>Дорожное хозяйство (дорожные фонды)</t>
  </si>
  <si>
    <t>Мероприятия, направленные на развитие автомобильных дорог местного значения</t>
  </si>
  <si>
    <t>Муниципальная программа "Противодействие коррупции в администрации Селосонского сельсовета на 2013 - 2015 годы"</t>
  </si>
  <si>
    <t>Мероприятия по обеспечению общественного порядка и противодействию преступности</t>
  </si>
  <si>
    <t>Мероприятия по противодействию коррупции</t>
  </si>
  <si>
    <t>Мероприятия по профилактике и противодействию экстремизму и терроризму</t>
  </si>
  <si>
    <t>Мероприятия, направленные на энергосбережение и повышение энергетической эффективности</t>
  </si>
  <si>
    <t>07</t>
  </si>
  <si>
    <t>Проведение выборов главы муниципального образования</t>
  </si>
  <si>
    <t>852</t>
  </si>
  <si>
    <t>121</t>
  </si>
  <si>
    <t>70 0 00 00000</t>
  </si>
  <si>
    <t>70 1 00 00000</t>
  </si>
  <si>
    <t>70 2 00 00000</t>
  </si>
  <si>
    <t>70 2 00 01100</t>
  </si>
  <si>
    <t>244</t>
  </si>
  <si>
    <t>70 2 00 51180</t>
  </si>
  <si>
    <t>02 0 00 00000</t>
  </si>
  <si>
    <t>70 2 00 12470</t>
  </si>
  <si>
    <t>70 2 00 17940</t>
  </si>
  <si>
    <t>70 2 00 06010</t>
  </si>
  <si>
    <t>03 0 00 00000</t>
  </si>
  <si>
    <t>70 2 00 14400</t>
  </si>
  <si>
    <t>111</t>
  </si>
  <si>
    <t>03 0 01 00000</t>
  </si>
  <si>
    <t>Обеспечение энергоэффективности и энергосбережения на объектах муниципальной собственности</t>
  </si>
  <si>
    <t>Профилактика правонарушений</t>
  </si>
  <si>
    <t>02 0 01 00000</t>
  </si>
  <si>
    <t>01 0 01 27100</t>
  </si>
  <si>
    <t>02 0 01 27300</t>
  </si>
  <si>
    <t>Профилактика терроризма</t>
  </si>
  <si>
    <t>70 2 00 10650</t>
  </si>
  <si>
    <t>70 2 00 15120</t>
  </si>
  <si>
    <t>70 2 00 04910</t>
  </si>
  <si>
    <t>70 2 00 14520</t>
  </si>
  <si>
    <t>70 1 00 01000</t>
  </si>
  <si>
    <t>01 0 00 00000</t>
  </si>
  <si>
    <t>01 0 01 00000</t>
  </si>
  <si>
    <t>831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</si>
  <si>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</si>
  <si>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</si>
  <si>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рваботникам государственных и (муниципальных органов)</t>
  </si>
  <si>
    <t>119</t>
  </si>
  <si>
    <t>Фонд оплаты труда учреждений учреждений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</si>
  <si>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</si>
  <si>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 xml:space="preserve">Обеспечение деятельности подведомственных учреждений </t>
  </si>
  <si>
    <t>Прочая закупка товаров, работ и услуг для государственных (муниципальных ) нужд</t>
  </si>
  <si>
    <t>Исполнение судебных актов Российской Федерации и мировых соглашений по возмещению вреда ,причиненного в результате незаконных действий (бездействия) органов государственной власти (государственных органов,органов местного самоуправления либо должностных лиц этих органов,а также в результате деятельности учреждений</t>
  </si>
  <si>
    <t>Взносы по обязательному социальному страхованию на выплаты денежного содержания и иные выплаты работникам государственных и (муниципальных органов)</t>
  </si>
  <si>
    <t>853</t>
  </si>
  <si>
    <t>Уплата прочих налогов,сборов</t>
  </si>
  <si>
    <t>Уплата иных платежей</t>
  </si>
  <si>
    <t>242</t>
  </si>
  <si>
    <t>Закупка товаров, работ и услуг в сфере информационно-комуникационных технологой</t>
  </si>
  <si>
    <t>312</t>
  </si>
  <si>
    <t>04 0 00 00000</t>
  </si>
  <si>
    <t>04 0 01 00000</t>
  </si>
  <si>
    <t>04 0 01 27300</t>
  </si>
  <si>
    <t>Развитие системы обеспечения пожарной безопасности</t>
  </si>
  <si>
    <t>Прочие мероприятия в сфере пожарной безопасности</t>
  </si>
  <si>
    <t>Муниципальная программа "Развитие субъектов малого и среднего предпринимательства в Селосонском сельсовете на 2016-2020 годы"</t>
  </si>
  <si>
    <t>Другие вопросы в области национальной экономики</t>
  </si>
  <si>
    <t xml:space="preserve">Поддержка малого и среднего предпринимательства </t>
  </si>
  <si>
    <t>05 0 00 00000</t>
  </si>
  <si>
    <t>05 0 01 00000</t>
  </si>
  <si>
    <t>05 0 01 27480</t>
  </si>
  <si>
    <t>Жилищно-коммунальное хозяйство</t>
  </si>
  <si>
    <t>Администрация  Селосонского  сельсовета</t>
  </si>
  <si>
    <t>Реализация мероприятий по обеспечению первичных мер пожарной безопасности</t>
  </si>
  <si>
    <t>0</t>
  </si>
  <si>
    <t>70 3 00 00000</t>
  </si>
  <si>
    <t>70 3 00 10770</t>
  </si>
  <si>
    <t>07 0 00 00000</t>
  </si>
  <si>
    <t>07 0 01 00000</t>
  </si>
  <si>
    <t>07 0 01 27940</t>
  </si>
  <si>
    <t>Муниципальная программа "Комплексного развития транспортной инфраструктуры Селосонского сельсовета Ширинского района Республики Хакасия на 2018-2027 годы""</t>
  </si>
  <si>
    <t>Прочие мероприятия, направленные на совершенствование автомобильных дорог</t>
  </si>
  <si>
    <t>Муниципальная программа "Комплексного развития социальной инфраструктуры Администрации Селосонского сельсовета на 2018-2027гг"</t>
  </si>
  <si>
    <t>08 0 00 00000</t>
  </si>
  <si>
    <t>Прочие мероприятия в области социальной инфраструктуры</t>
  </si>
  <si>
    <t>Закупка товаров, работ, услуг в сфере информационно-комуникационных технологой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</si>
  <si>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</si>
  <si>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70 2 2923</t>
  </si>
  <si>
    <t>70 2 1299</t>
  </si>
  <si>
    <t>01 0 0795</t>
  </si>
  <si>
    <t>70 2 2902</t>
  </si>
  <si>
    <t>06 0 0795</t>
  </si>
  <si>
    <t>70 2 0513</t>
  </si>
  <si>
    <t>70 2 00 05150</t>
  </si>
  <si>
    <t>70 2 00 06020</t>
  </si>
  <si>
    <t>70 2 0603</t>
  </si>
  <si>
    <t>70 2 0604</t>
  </si>
  <si>
    <t>70 2 00 06050</t>
  </si>
  <si>
    <t>03 0 01 27400</t>
  </si>
  <si>
    <t>08 0 01 27880</t>
  </si>
  <si>
    <t>10 0 0975</t>
  </si>
  <si>
    <t>70 2 00 27020</t>
  </si>
  <si>
    <t>09 0 01 27020</t>
  </si>
  <si>
    <t>70 2 00 29230</t>
  </si>
  <si>
    <t>851</t>
  </si>
  <si>
    <t>Уплата налога на имущество организаций и земельного налога</t>
  </si>
  <si>
    <t>Социальное обесречение населения</t>
  </si>
  <si>
    <t xml:space="preserve">70 2 00 70270 </t>
  </si>
  <si>
    <t xml:space="preserve">Муниципальная программа «Осуществление
мероприятий, связанных с разработкой землеустроительной
документации по описанию границ населенных пунктов и
территориальных зон муниципального образования Селосонский сельсовет  на 2019-2021 годы
</t>
  </si>
  <si>
    <t>112</t>
  </si>
  <si>
    <t>Иные выплаты персоналу учреждений, за исключением фонда оплаты труда</t>
  </si>
  <si>
    <t>702 00 71250</t>
  </si>
  <si>
    <t>Субсидии на проведение работ по описанию границ населенных пунктов и внесению сооотсветствующиъ сведений в ЕГРН</t>
  </si>
  <si>
    <t>60 0 01 71490</t>
  </si>
  <si>
    <t>Субвенции на осуществление органами местного самоуправления отдельных государственных полномочий в сфере определения перечня должностных лиц, уполномоченных составлять протоколы об административных правонарушениях</t>
  </si>
  <si>
    <t>70 2 00 70230</t>
  </si>
  <si>
    <t>классификации расходов бюджета Селосонского сельсовета на 2020 год</t>
  </si>
  <si>
    <t>Муниципальная программа "Профилактика и противодействие политическому, национальному и религиозному экстремизму и терроризму  на территории Селосонского сельсовета на 2020-2022 годы"</t>
  </si>
  <si>
    <t>04 0 01 27470</t>
  </si>
  <si>
    <t>Муниципальная программа "Обеспечение первичных мер пожарной безопасности на территории Селосонского сельсовета на 2019-2021 годы"</t>
  </si>
  <si>
    <t>Муниципальная программа "Энергосбережение и повышение энергетической эффективности на территории Селосонского сельсовета на 2011-2021гг"</t>
  </si>
  <si>
    <t>Муниципальная программа "Профилактика правонарушений  на территории Селосонского сельсовета на 2020 -2022 годы"</t>
  </si>
  <si>
    <t>702 00 71260</t>
  </si>
  <si>
    <t>Реализация мероприятий на поддержку подразделений добровольной пожарной охраны</t>
  </si>
  <si>
    <t>Приложение  2</t>
  </si>
  <si>
    <t xml:space="preserve"> к  постановлению администрации</t>
  </si>
  <si>
    <t>Селосонского  сельсовета</t>
  </si>
  <si>
    <t>Испонено</t>
  </si>
  <si>
    <t>Исполнено,%</t>
  </si>
  <si>
    <t>тыс.руб</t>
  </si>
  <si>
    <t>Частичное погашение кредиторской задолженности</t>
  </si>
  <si>
    <t>70 2 00 S9140</t>
  </si>
  <si>
    <t>Обеспечение проведения выборов и референдумов</t>
  </si>
  <si>
    <t>70 2 00 02030</t>
  </si>
  <si>
    <t>Специальные расходы</t>
  </si>
  <si>
    <t>Проведение выборов в представительные органы муниципального образования</t>
  </si>
  <si>
    <t>70 2 00 02020</t>
  </si>
  <si>
    <t>от 31.07 2020г.     № 51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</si>
</sst>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0"/>
  </numFmts>
  <fonts count="42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49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49" fontId="3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1"/>
  <sheetViews>
    <sheetView tabSelected="1" zoomScale="120" zoomScaleNormal="120" workbookViewId="0" topLeftCell="A1">
      <selection activeCell="E5" sqref="E5"/>
    </sheetView>
  </sheetViews>
  <sheetFormatPr defaultColWidth="9.00390625" defaultRowHeight="12.75"/>
  <cols>
    <col min="1" max="1" width="38.25390625" style="10" customWidth="1"/>
    <col min="2" max="2" width="3.625" style="10" customWidth="1"/>
    <col min="3" max="3" width="3.75390625" style="10" customWidth="1"/>
    <col min="4" max="4" width="13.375" style="10" customWidth="1"/>
    <col min="5" max="5" width="6.00390625" style="10" customWidth="1"/>
    <col min="6" max="6" width="12.125" style="10" customWidth="1"/>
    <col min="7" max="7" width="11.875" style="10" customWidth="1"/>
    <col min="8" max="8" width="12.875" style="10" customWidth="1"/>
    <col min="9" max="16384" width="9.125" style="10" customWidth="1"/>
  </cols>
  <sheetData>
    <row r="1" spans="1:6" ht="15">
      <c r="A1" s="25"/>
      <c r="B1" s="25"/>
      <c r="C1" s="25"/>
      <c r="D1" s="26" t="s">
        <v>228</v>
      </c>
      <c r="E1" s="26"/>
      <c r="F1" s="25"/>
    </row>
    <row r="2" spans="1:6" ht="15">
      <c r="A2" s="25"/>
      <c r="B2" s="25"/>
      <c r="C2" s="25"/>
      <c r="D2" s="26" t="s">
        <v>229</v>
      </c>
      <c r="E2" s="26"/>
      <c r="F2" s="25"/>
    </row>
    <row r="3" spans="1:6" ht="14.25" customHeight="1">
      <c r="A3" s="25"/>
      <c r="B3" s="25"/>
      <c r="C3" s="25"/>
      <c r="D3" s="26" t="s">
        <v>230</v>
      </c>
      <c r="E3" s="26"/>
      <c r="F3" s="25"/>
    </row>
    <row r="4" spans="1:6" s="11" customFormat="1" ht="15">
      <c r="A4" s="25"/>
      <c r="B4" s="25"/>
      <c r="C4" s="25"/>
      <c r="D4" s="27" t="s">
        <v>241</v>
      </c>
      <c r="E4" s="28"/>
      <c r="F4" s="28"/>
    </row>
    <row r="5" spans="1:6" ht="15">
      <c r="A5" s="25"/>
      <c r="B5" s="25"/>
      <c r="C5" s="25"/>
      <c r="D5" s="26"/>
      <c r="E5" s="25"/>
      <c r="F5" s="29"/>
    </row>
    <row r="6" spans="1:6" ht="12.75">
      <c r="A6" s="30" t="s">
        <v>46</v>
      </c>
      <c r="B6" s="31"/>
      <c r="C6" s="31"/>
      <c r="D6" s="31"/>
      <c r="E6" s="31"/>
      <c r="F6" s="29"/>
    </row>
    <row r="7" spans="1:7" ht="12.75">
      <c r="A7" s="29" t="s">
        <v>14</v>
      </c>
      <c r="B7" s="29"/>
      <c r="C7" s="29"/>
      <c r="D7" s="29"/>
      <c r="E7" s="29"/>
      <c r="F7" s="29"/>
      <c r="G7" s="23"/>
    </row>
    <row r="8" spans="1:6" ht="12.75">
      <c r="A8" s="38" t="s">
        <v>220</v>
      </c>
      <c r="B8" s="38"/>
      <c r="C8" s="38"/>
      <c r="D8" s="38"/>
      <c r="E8" s="38"/>
      <c r="F8" s="38"/>
    </row>
    <row r="9" spans="1:6" ht="12.75" hidden="1">
      <c r="A9" s="39"/>
      <c r="B9" s="40"/>
      <c r="C9" s="40"/>
      <c r="D9" s="40"/>
      <c r="E9" s="40"/>
      <c r="F9" s="40"/>
    </row>
    <row r="10" spans="1:6" ht="12.75" hidden="1">
      <c r="A10" s="4"/>
      <c r="B10" s="12"/>
      <c r="C10" s="12"/>
      <c r="D10" s="12"/>
      <c r="E10" s="12"/>
      <c r="F10" s="12"/>
    </row>
    <row r="11" ht="12.75">
      <c r="H11" s="25" t="s">
        <v>233</v>
      </c>
    </row>
    <row r="12" spans="1:8" ht="25.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24" t="s">
        <v>24</v>
      </c>
      <c r="G12" s="24" t="s">
        <v>231</v>
      </c>
      <c r="H12" s="24" t="s">
        <v>232</v>
      </c>
    </row>
    <row r="13" spans="1:8" ht="12.75">
      <c r="A13" s="13" t="s">
        <v>5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</row>
    <row r="14" spans="1:8" ht="31.5">
      <c r="A14" s="5" t="s">
        <v>176</v>
      </c>
      <c r="B14" s="3"/>
      <c r="C14" s="3"/>
      <c r="D14" s="3"/>
      <c r="E14" s="3"/>
      <c r="F14" s="20">
        <f>F15+F117+F124+F156+F170+F207+F236+F247+F256</f>
        <v>8193.751708217913</v>
      </c>
      <c r="G14" s="37">
        <f>G15+G117+G124+G156+G170+G207+G236+G247+G256</f>
        <v>4639.7</v>
      </c>
      <c r="H14" s="37">
        <f>G14/F14*100</f>
        <v>56.62485470906592</v>
      </c>
    </row>
    <row r="15" spans="1:8" ht="12.75">
      <c r="A15" s="2" t="s">
        <v>15</v>
      </c>
      <c r="B15" s="3" t="s">
        <v>7</v>
      </c>
      <c r="C15" s="3" t="s">
        <v>30</v>
      </c>
      <c r="D15" s="3"/>
      <c r="E15" s="3"/>
      <c r="F15" s="20">
        <f>F16+F25+F57+F62+F50</f>
        <v>2096.7</v>
      </c>
      <c r="G15" s="37">
        <f>G16+G25+G57+G62+G50</f>
        <v>1022.1</v>
      </c>
      <c r="H15" s="37">
        <f aca="true" t="shared" si="0" ref="H15:H78">G15/F15*100</f>
        <v>48.74803262269281</v>
      </c>
    </row>
    <row r="16" spans="1:8" ht="38.25">
      <c r="A16" s="2" t="s">
        <v>44</v>
      </c>
      <c r="B16" s="3" t="s">
        <v>7</v>
      </c>
      <c r="C16" s="3" t="s">
        <v>11</v>
      </c>
      <c r="D16" s="3"/>
      <c r="E16" s="3"/>
      <c r="F16" s="19">
        <f>F17</f>
        <v>821.6</v>
      </c>
      <c r="G16" s="37">
        <f>G17</f>
        <v>429.1</v>
      </c>
      <c r="H16" s="37">
        <f t="shared" si="0"/>
        <v>52.22736124634859</v>
      </c>
    </row>
    <row r="17" spans="1:8" ht="63.75">
      <c r="A17" s="2" t="s">
        <v>47</v>
      </c>
      <c r="B17" s="3" t="s">
        <v>7</v>
      </c>
      <c r="C17" s="3" t="s">
        <v>11</v>
      </c>
      <c r="D17" s="3" t="s">
        <v>120</v>
      </c>
      <c r="E17" s="3"/>
      <c r="F17" s="19">
        <f>F18+F22</f>
        <v>821.6</v>
      </c>
      <c r="G17" s="37">
        <f>G18+G22</f>
        <v>429.1</v>
      </c>
      <c r="H17" s="37">
        <f t="shared" si="0"/>
        <v>52.22736124634859</v>
      </c>
    </row>
    <row r="18" spans="1:8" ht="38.25">
      <c r="A18" s="2" t="s">
        <v>48</v>
      </c>
      <c r="B18" s="3" t="s">
        <v>7</v>
      </c>
      <c r="C18" s="3" t="s">
        <v>11</v>
      </c>
      <c r="D18" s="3" t="s">
        <v>121</v>
      </c>
      <c r="E18" s="3"/>
      <c r="F18" s="19">
        <f>F19</f>
        <v>669</v>
      </c>
      <c r="G18" s="37">
        <f>G19</f>
        <v>276.5</v>
      </c>
      <c r="H18" s="37">
        <f t="shared" si="0"/>
        <v>41.33034379671151</v>
      </c>
    </row>
    <row r="19" spans="1:8" ht="12.75">
      <c r="A19" s="2" t="s">
        <v>23</v>
      </c>
      <c r="B19" s="3" t="s">
        <v>7</v>
      </c>
      <c r="C19" s="3" t="s">
        <v>11</v>
      </c>
      <c r="D19" s="3" t="s">
        <v>144</v>
      </c>
      <c r="E19" s="3"/>
      <c r="F19" s="19">
        <f>F20+F21</f>
        <v>669</v>
      </c>
      <c r="G19" s="37">
        <f>G20+G21</f>
        <v>276.5</v>
      </c>
      <c r="H19" s="37">
        <f t="shared" si="0"/>
        <v>41.33034379671151</v>
      </c>
    </row>
    <row r="20" spans="1:8" ht="25.5">
      <c r="A20" s="2" t="s">
        <v>149</v>
      </c>
      <c r="B20" s="3" t="s">
        <v>7</v>
      </c>
      <c r="C20" s="3" t="s">
        <v>11</v>
      </c>
      <c r="D20" s="3" t="s">
        <v>144</v>
      </c>
      <c r="E20" s="3" t="s">
        <v>119</v>
      </c>
      <c r="F20" s="19">
        <v>521</v>
      </c>
      <c r="G20" s="37">
        <v>263.3</v>
      </c>
      <c r="H20" s="37">
        <f t="shared" si="0"/>
        <v>50.537428023032625</v>
      </c>
    </row>
    <row r="21" spans="1:8" ht="51">
      <c r="A21" s="2" t="s">
        <v>150</v>
      </c>
      <c r="B21" s="3" t="s">
        <v>7</v>
      </c>
      <c r="C21" s="3" t="s">
        <v>11</v>
      </c>
      <c r="D21" s="3" t="s">
        <v>144</v>
      </c>
      <c r="E21" s="3" t="s">
        <v>148</v>
      </c>
      <c r="F21" s="19">
        <v>148</v>
      </c>
      <c r="G21" s="37">
        <v>13.2</v>
      </c>
      <c r="H21" s="37">
        <f t="shared" si="0"/>
        <v>8.918918918918918</v>
      </c>
    </row>
    <row r="22" spans="1:8" ht="25.5">
      <c r="A22" s="2" t="s">
        <v>234</v>
      </c>
      <c r="B22" s="3" t="s">
        <v>7</v>
      </c>
      <c r="C22" s="3" t="s">
        <v>11</v>
      </c>
      <c r="D22" s="3" t="s">
        <v>235</v>
      </c>
      <c r="E22" s="3"/>
      <c r="F22" s="19">
        <f>F23+F24</f>
        <v>152.6</v>
      </c>
      <c r="G22" s="37">
        <f>G23+G24</f>
        <v>152.6</v>
      </c>
      <c r="H22" s="37">
        <f t="shared" si="0"/>
        <v>100</v>
      </c>
    </row>
    <row r="23" spans="1:8" ht="25.5">
      <c r="A23" s="2" t="s">
        <v>149</v>
      </c>
      <c r="B23" s="3" t="s">
        <v>7</v>
      </c>
      <c r="C23" s="3" t="s">
        <v>11</v>
      </c>
      <c r="D23" s="3" t="s">
        <v>235</v>
      </c>
      <c r="E23" s="3" t="s">
        <v>119</v>
      </c>
      <c r="F23" s="19">
        <v>89.6</v>
      </c>
      <c r="G23" s="37">
        <v>89.6</v>
      </c>
      <c r="H23" s="37">
        <f t="shared" si="0"/>
        <v>100</v>
      </c>
    </row>
    <row r="24" spans="1:8" ht="51">
      <c r="A24" s="2" t="s">
        <v>150</v>
      </c>
      <c r="B24" s="3" t="s">
        <v>7</v>
      </c>
      <c r="C24" s="3" t="s">
        <v>11</v>
      </c>
      <c r="D24" s="3" t="s">
        <v>235</v>
      </c>
      <c r="E24" s="3" t="s">
        <v>148</v>
      </c>
      <c r="F24" s="19">
        <v>63</v>
      </c>
      <c r="G24" s="37">
        <v>63</v>
      </c>
      <c r="H24" s="37">
        <f t="shared" si="0"/>
        <v>100</v>
      </c>
    </row>
    <row r="25" spans="1:8" ht="63.75">
      <c r="A25" s="2" t="s">
        <v>50</v>
      </c>
      <c r="B25" s="3" t="s">
        <v>7</v>
      </c>
      <c r="C25" s="3" t="s">
        <v>12</v>
      </c>
      <c r="D25" s="7"/>
      <c r="E25" s="7"/>
      <c r="F25" s="19">
        <f>F26</f>
        <v>809.5999999999999</v>
      </c>
      <c r="G25" s="37">
        <f>G26</f>
        <v>387.4</v>
      </c>
      <c r="H25" s="37">
        <f t="shared" si="0"/>
        <v>47.850790513834</v>
      </c>
    </row>
    <row r="26" spans="1:8" ht="63.75">
      <c r="A26" s="2" t="s">
        <v>47</v>
      </c>
      <c r="B26" s="3" t="s">
        <v>7</v>
      </c>
      <c r="C26" s="3" t="s">
        <v>12</v>
      </c>
      <c r="D26" s="3" t="s">
        <v>120</v>
      </c>
      <c r="E26" s="3"/>
      <c r="F26" s="19">
        <f>F27+F45</f>
        <v>809.5999999999999</v>
      </c>
      <c r="G26" s="37">
        <f>G27+G45</f>
        <v>387.4</v>
      </c>
      <c r="H26" s="37">
        <f t="shared" si="0"/>
        <v>47.850790513834</v>
      </c>
    </row>
    <row r="27" spans="1:8" ht="25.5">
      <c r="A27" s="2" t="s">
        <v>51</v>
      </c>
      <c r="B27" s="3" t="s">
        <v>7</v>
      </c>
      <c r="C27" s="3" t="s">
        <v>12</v>
      </c>
      <c r="D27" s="3" t="s">
        <v>122</v>
      </c>
      <c r="E27" s="3"/>
      <c r="F27" s="19">
        <f>F28+F43</f>
        <v>641.9</v>
      </c>
      <c r="G27" s="37">
        <f>G28+G43</f>
        <v>219.70000000000002</v>
      </c>
      <c r="H27" s="37">
        <f t="shared" si="0"/>
        <v>34.22651503349432</v>
      </c>
    </row>
    <row r="28" spans="1:8" ht="12.75">
      <c r="A28" s="2" t="s">
        <v>16</v>
      </c>
      <c r="B28" s="3" t="s">
        <v>7</v>
      </c>
      <c r="C28" s="3" t="s">
        <v>12</v>
      </c>
      <c r="D28" s="3" t="s">
        <v>123</v>
      </c>
      <c r="E28" s="3"/>
      <c r="F28" s="19">
        <f>F29+F30+F31+F32+F33+F34+F42</f>
        <v>640.9</v>
      </c>
      <c r="G28" s="37">
        <f>G29+G30+G31+G32+G33+G34+G42</f>
        <v>219.70000000000002</v>
      </c>
      <c r="H28" s="37">
        <f t="shared" si="0"/>
        <v>34.27991886409737</v>
      </c>
    </row>
    <row r="29" spans="1:8" ht="25.5">
      <c r="A29" s="2" t="s">
        <v>149</v>
      </c>
      <c r="B29" s="3" t="s">
        <v>7</v>
      </c>
      <c r="C29" s="3" t="s">
        <v>12</v>
      </c>
      <c r="D29" s="3" t="s">
        <v>123</v>
      </c>
      <c r="E29" s="3" t="s">
        <v>119</v>
      </c>
      <c r="F29" s="19">
        <v>392</v>
      </c>
      <c r="G29" s="37">
        <v>161.5</v>
      </c>
      <c r="H29" s="37">
        <f t="shared" si="0"/>
        <v>41.19897959183674</v>
      </c>
    </row>
    <row r="30" spans="1:8" ht="51">
      <c r="A30" s="2" t="s">
        <v>150</v>
      </c>
      <c r="B30" s="3" t="s">
        <v>7</v>
      </c>
      <c r="C30" s="3" t="s">
        <v>12</v>
      </c>
      <c r="D30" s="3" t="s">
        <v>123</v>
      </c>
      <c r="E30" s="3" t="s">
        <v>148</v>
      </c>
      <c r="F30" s="19">
        <v>70</v>
      </c>
      <c r="G30" s="37">
        <v>8.9</v>
      </c>
      <c r="H30" s="37">
        <f t="shared" si="0"/>
        <v>12.714285714285714</v>
      </c>
    </row>
    <row r="31" spans="1:8" ht="38.25">
      <c r="A31" s="2" t="s">
        <v>189</v>
      </c>
      <c r="B31" s="3" t="s">
        <v>7</v>
      </c>
      <c r="C31" s="3" t="s">
        <v>12</v>
      </c>
      <c r="D31" s="3" t="s">
        <v>123</v>
      </c>
      <c r="E31" s="3" t="s">
        <v>161</v>
      </c>
      <c r="F31" s="19">
        <v>2</v>
      </c>
      <c r="G31" s="37">
        <v>1.3</v>
      </c>
      <c r="H31" s="37">
        <f t="shared" si="0"/>
        <v>65</v>
      </c>
    </row>
    <row r="32" spans="1:8" ht="25.5">
      <c r="A32" s="2" t="s">
        <v>155</v>
      </c>
      <c r="B32" s="3" t="s">
        <v>7</v>
      </c>
      <c r="C32" s="3" t="s">
        <v>12</v>
      </c>
      <c r="D32" s="3" t="s">
        <v>123</v>
      </c>
      <c r="E32" s="3" t="s">
        <v>124</v>
      </c>
      <c r="F32" s="19">
        <v>173.9</v>
      </c>
      <c r="G32" s="37">
        <v>47.5</v>
      </c>
      <c r="H32" s="37">
        <f t="shared" si="0"/>
        <v>27.314548591144334</v>
      </c>
    </row>
    <row r="33" spans="1:8" ht="114.75">
      <c r="A33" s="15" t="s">
        <v>156</v>
      </c>
      <c r="B33" s="3" t="s">
        <v>7</v>
      </c>
      <c r="C33" s="3" t="s">
        <v>12</v>
      </c>
      <c r="D33" s="3" t="s">
        <v>123</v>
      </c>
      <c r="E33" s="3" t="s">
        <v>147</v>
      </c>
      <c r="F33" s="19">
        <v>1</v>
      </c>
      <c r="G33" s="37"/>
      <c r="H33" s="37">
        <f t="shared" si="0"/>
        <v>0</v>
      </c>
    </row>
    <row r="34" spans="1:8" ht="12.75">
      <c r="A34" s="15" t="s">
        <v>159</v>
      </c>
      <c r="B34" s="3" t="s">
        <v>7</v>
      </c>
      <c r="C34" s="3" t="s">
        <v>12</v>
      </c>
      <c r="D34" s="3" t="s">
        <v>123</v>
      </c>
      <c r="E34" s="3" t="s">
        <v>118</v>
      </c>
      <c r="F34" s="19">
        <v>1</v>
      </c>
      <c r="G34" s="37"/>
      <c r="H34" s="37">
        <f t="shared" si="0"/>
        <v>0</v>
      </c>
    </row>
    <row r="35" spans="1:8" ht="12.75" hidden="1">
      <c r="A35" s="2"/>
      <c r="B35" s="3"/>
      <c r="C35" s="3"/>
      <c r="D35" s="3"/>
      <c r="E35" s="3"/>
      <c r="F35" s="19"/>
      <c r="G35" s="37"/>
      <c r="H35" s="37" t="e">
        <f t="shared" si="0"/>
        <v>#DIV/0!</v>
      </c>
    </row>
    <row r="36" spans="1:8" ht="12.75" hidden="1">
      <c r="A36" s="2"/>
      <c r="B36" s="3"/>
      <c r="C36" s="3"/>
      <c r="D36" s="3"/>
      <c r="E36" s="3"/>
      <c r="F36" s="19"/>
      <c r="G36" s="37"/>
      <c r="H36" s="37" t="e">
        <f t="shared" si="0"/>
        <v>#DIV/0!</v>
      </c>
    </row>
    <row r="37" spans="1:8" ht="12.75" hidden="1">
      <c r="A37" s="2"/>
      <c r="B37" s="3"/>
      <c r="C37" s="3"/>
      <c r="D37" s="3"/>
      <c r="E37" s="3"/>
      <c r="F37" s="19"/>
      <c r="G37" s="37"/>
      <c r="H37" s="37" t="e">
        <f t="shared" si="0"/>
        <v>#DIV/0!</v>
      </c>
    </row>
    <row r="38" spans="1:8" ht="12.75" hidden="1">
      <c r="A38" s="2"/>
      <c r="B38" s="3"/>
      <c r="C38" s="3"/>
      <c r="D38" s="3"/>
      <c r="E38" s="3"/>
      <c r="F38" s="19"/>
      <c r="G38" s="37"/>
      <c r="H38" s="37" t="e">
        <f t="shared" si="0"/>
        <v>#DIV/0!</v>
      </c>
    </row>
    <row r="39" spans="1:8" ht="12.75" hidden="1">
      <c r="A39" s="2"/>
      <c r="B39" s="3"/>
      <c r="C39" s="3"/>
      <c r="D39" s="3"/>
      <c r="E39" s="3"/>
      <c r="F39" s="19"/>
      <c r="G39" s="37"/>
      <c r="H39" s="37" t="e">
        <f t="shared" si="0"/>
        <v>#DIV/0!</v>
      </c>
    </row>
    <row r="40" spans="1:8" ht="12.75" hidden="1">
      <c r="A40" s="2"/>
      <c r="B40" s="3"/>
      <c r="C40" s="3"/>
      <c r="D40" s="3"/>
      <c r="E40" s="3"/>
      <c r="F40" s="19"/>
      <c r="G40" s="37"/>
      <c r="H40" s="37" t="e">
        <f t="shared" si="0"/>
        <v>#DIV/0!</v>
      </c>
    </row>
    <row r="41" spans="1:8" ht="12.75" hidden="1">
      <c r="A41" s="2"/>
      <c r="B41" s="3"/>
      <c r="C41" s="3"/>
      <c r="D41" s="3"/>
      <c r="E41" s="3"/>
      <c r="F41" s="19"/>
      <c r="G41" s="37"/>
      <c r="H41" s="37" t="e">
        <f t="shared" si="0"/>
        <v>#DIV/0!</v>
      </c>
    </row>
    <row r="42" spans="1:8" ht="12.75">
      <c r="A42" s="2" t="s">
        <v>160</v>
      </c>
      <c r="B42" s="3" t="s">
        <v>7</v>
      </c>
      <c r="C42" s="3" t="s">
        <v>12</v>
      </c>
      <c r="D42" s="3" t="s">
        <v>123</v>
      </c>
      <c r="E42" s="3" t="s">
        <v>158</v>
      </c>
      <c r="F42" s="19">
        <v>1</v>
      </c>
      <c r="G42" s="37">
        <v>0.5</v>
      </c>
      <c r="H42" s="37">
        <f t="shared" si="0"/>
        <v>50</v>
      </c>
    </row>
    <row r="43" spans="1:8" ht="76.5">
      <c r="A43" s="2" t="s">
        <v>218</v>
      </c>
      <c r="B43" s="3" t="s">
        <v>7</v>
      </c>
      <c r="C43" s="3" t="s">
        <v>12</v>
      </c>
      <c r="D43" s="3" t="s">
        <v>219</v>
      </c>
      <c r="E43" s="3"/>
      <c r="F43" s="19">
        <f>F44</f>
        <v>1</v>
      </c>
      <c r="G43" s="37">
        <f>G44</f>
        <v>0</v>
      </c>
      <c r="H43" s="37">
        <f t="shared" si="0"/>
        <v>0</v>
      </c>
    </row>
    <row r="44" spans="1:8" ht="25.5">
      <c r="A44" s="2" t="s">
        <v>155</v>
      </c>
      <c r="B44" s="3" t="s">
        <v>7</v>
      </c>
      <c r="C44" s="3" t="s">
        <v>12</v>
      </c>
      <c r="D44" s="3" t="s">
        <v>219</v>
      </c>
      <c r="E44" s="3" t="s">
        <v>124</v>
      </c>
      <c r="F44" s="19">
        <v>1</v>
      </c>
      <c r="G44" s="37"/>
      <c r="H44" s="37">
        <f t="shared" si="0"/>
        <v>0</v>
      </c>
    </row>
    <row r="45" spans="1:8" ht="25.5">
      <c r="A45" s="2" t="s">
        <v>234</v>
      </c>
      <c r="B45" s="3" t="s">
        <v>7</v>
      </c>
      <c r="C45" s="3" t="s">
        <v>12</v>
      </c>
      <c r="D45" s="3" t="s">
        <v>235</v>
      </c>
      <c r="E45" s="3"/>
      <c r="F45" s="19">
        <f>F46+F47+F48+F49</f>
        <v>167.7</v>
      </c>
      <c r="G45" s="37">
        <f>G46+G47+G48+G49</f>
        <v>167.7</v>
      </c>
      <c r="H45" s="37">
        <f t="shared" si="0"/>
        <v>100</v>
      </c>
    </row>
    <row r="46" spans="1:8" ht="25.5">
      <c r="A46" s="2" t="s">
        <v>149</v>
      </c>
      <c r="B46" s="3" t="s">
        <v>7</v>
      </c>
      <c r="C46" s="3" t="s">
        <v>12</v>
      </c>
      <c r="D46" s="3" t="s">
        <v>235</v>
      </c>
      <c r="E46" s="3" t="s">
        <v>119</v>
      </c>
      <c r="F46" s="19">
        <v>24.3</v>
      </c>
      <c r="G46" s="37">
        <v>24.3</v>
      </c>
      <c r="H46" s="37">
        <f t="shared" si="0"/>
        <v>100</v>
      </c>
    </row>
    <row r="47" spans="1:8" ht="51">
      <c r="A47" s="2" t="s">
        <v>150</v>
      </c>
      <c r="B47" s="3" t="s">
        <v>7</v>
      </c>
      <c r="C47" s="3" t="s">
        <v>12</v>
      </c>
      <c r="D47" s="3" t="s">
        <v>235</v>
      </c>
      <c r="E47" s="3" t="s">
        <v>148</v>
      </c>
      <c r="F47" s="19">
        <v>41.4</v>
      </c>
      <c r="G47" s="37">
        <v>41.4</v>
      </c>
      <c r="H47" s="37">
        <f t="shared" si="0"/>
        <v>100</v>
      </c>
    </row>
    <row r="48" spans="1:8" ht="25.5">
      <c r="A48" s="2" t="s">
        <v>155</v>
      </c>
      <c r="B48" s="3" t="s">
        <v>7</v>
      </c>
      <c r="C48" s="3" t="s">
        <v>12</v>
      </c>
      <c r="D48" s="3" t="s">
        <v>235</v>
      </c>
      <c r="E48" s="3" t="s">
        <v>124</v>
      </c>
      <c r="F48" s="19">
        <v>34.9</v>
      </c>
      <c r="G48" s="37">
        <v>34.9</v>
      </c>
      <c r="H48" s="37">
        <f t="shared" si="0"/>
        <v>100</v>
      </c>
    </row>
    <row r="49" spans="1:8" ht="12.75">
      <c r="A49" s="2" t="s">
        <v>160</v>
      </c>
      <c r="B49" s="3" t="s">
        <v>7</v>
      </c>
      <c r="C49" s="3" t="s">
        <v>12</v>
      </c>
      <c r="D49" s="3" t="s">
        <v>235</v>
      </c>
      <c r="E49" s="3" t="s">
        <v>158</v>
      </c>
      <c r="F49" s="19">
        <v>67.1</v>
      </c>
      <c r="G49" s="37">
        <v>67.1</v>
      </c>
      <c r="H49" s="37">
        <f t="shared" si="0"/>
        <v>100</v>
      </c>
    </row>
    <row r="50" spans="1:8" ht="25.5">
      <c r="A50" s="17" t="s">
        <v>236</v>
      </c>
      <c r="B50" s="7" t="s">
        <v>7</v>
      </c>
      <c r="C50" s="7" t="s">
        <v>116</v>
      </c>
      <c r="D50" s="7"/>
      <c r="E50" s="7"/>
      <c r="F50" s="19">
        <f>F51</f>
        <v>236.3</v>
      </c>
      <c r="G50" s="37">
        <f>G51</f>
        <v>0</v>
      </c>
      <c r="H50" s="37">
        <f t="shared" si="0"/>
        <v>0</v>
      </c>
    </row>
    <row r="51" spans="1:8" ht="63.75">
      <c r="A51" s="6" t="s">
        <v>47</v>
      </c>
      <c r="B51" s="32" t="s">
        <v>7</v>
      </c>
      <c r="C51" s="3" t="s">
        <v>116</v>
      </c>
      <c r="D51" s="3" t="s">
        <v>120</v>
      </c>
      <c r="E51" s="3"/>
      <c r="F51" s="19">
        <f>F52</f>
        <v>236.3</v>
      </c>
      <c r="G51" s="37">
        <f>G52</f>
        <v>0</v>
      </c>
      <c r="H51" s="37">
        <f t="shared" si="0"/>
        <v>0</v>
      </c>
    </row>
    <row r="52" spans="1:8" ht="25.5">
      <c r="A52" s="6" t="s">
        <v>51</v>
      </c>
      <c r="B52" s="32" t="s">
        <v>7</v>
      </c>
      <c r="C52" s="3" t="s">
        <v>116</v>
      </c>
      <c r="D52" s="3" t="s">
        <v>122</v>
      </c>
      <c r="E52" s="3"/>
      <c r="F52" s="19">
        <f>F53+F55</f>
        <v>236.3</v>
      </c>
      <c r="G52" s="37">
        <f>G53+G55</f>
        <v>0</v>
      </c>
      <c r="H52" s="37">
        <f t="shared" si="0"/>
        <v>0</v>
      </c>
    </row>
    <row r="53" spans="1:8" ht="25.5">
      <c r="A53" s="6" t="s">
        <v>117</v>
      </c>
      <c r="B53" s="3" t="s">
        <v>7</v>
      </c>
      <c r="C53" s="3" t="s">
        <v>116</v>
      </c>
      <c r="D53" s="33" t="s">
        <v>237</v>
      </c>
      <c r="E53" s="33"/>
      <c r="F53" s="19">
        <f>F54</f>
        <v>110.95</v>
      </c>
      <c r="G53" s="37">
        <f>G54</f>
        <v>0</v>
      </c>
      <c r="H53" s="37">
        <f t="shared" si="0"/>
        <v>0</v>
      </c>
    </row>
    <row r="54" spans="1:8" ht="12.75">
      <c r="A54" s="6" t="s">
        <v>238</v>
      </c>
      <c r="B54" s="3" t="s">
        <v>7</v>
      </c>
      <c r="C54" s="3" t="s">
        <v>116</v>
      </c>
      <c r="D54" s="33" t="s">
        <v>237</v>
      </c>
      <c r="E54" s="33">
        <v>880</v>
      </c>
      <c r="F54" s="19">
        <v>110.95</v>
      </c>
      <c r="G54" s="37"/>
      <c r="H54" s="37">
        <f t="shared" si="0"/>
        <v>0</v>
      </c>
    </row>
    <row r="55" spans="1:8" ht="25.5">
      <c r="A55" s="6" t="s">
        <v>239</v>
      </c>
      <c r="B55" s="3" t="s">
        <v>7</v>
      </c>
      <c r="C55" s="3" t="s">
        <v>116</v>
      </c>
      <c r="D55" s="33" t="s">
        <v>240</v>
      </c>
      <c r="E55" s="33"/>
      <c r="F55" s="19">
        <f>F56</f>
        <v>125.35</v>
      </c>
      <c r="G55" s="37">
        <f>G56</f>
        <v>0</v>
      </c>
      <c r="H55" s="37">
        <f t="shared" si="0"/>
        <v>0</v>
      </c>
    </row>
    <row r="56" spans="1:8" ht="12.75">
      <c r="A56" s="6" t="s">
        <v>238</v>
      </c>
      <c r="B56" s="3" t="s">
        <v>7</v>
      </c>
      <c r="C56" s="3" t="s">
        <v>116</v>
      </c>
      <c r="D56" s="33" t="s">
        <v>240</v>
      </c>
      <c r="E56" s="33">
        <v>880</v>
      </c>
      <c r="F56" s="19">
        <v>125.35</v>
      </c>
      <c r="G56" s="37"/>
      <c r="H56" s="37">
        <f t="shared" si="0"/>
        <v>0</v>
      </c>
    </row>
    <row r="57" spans="1:8" ht="12.75">
      <c r="A57" s="2" t="s">
        <v>22</v>
      </c>
      <c r="B57" s="34" t="s">
        <v>7</v>
      </c>
      <c r="C57" s="35" t="s">
        <v>21</v>
      </c>
      <c r="D57" s="35"/>
      <c r="E57" s="35"/>
      <c r="F57" s="36">
        <f aca="true" t="shared" si="1" ref="F57:G59">F58</f>
        <v>10</v>
      </c>
      <c r="G57" s="37">
        <f t="shared" si="1"/>
        <v>0</v>
      </c>
      <c r="H57" s="37">
        <f t="shared" si="0"/>
        <v>0</v>
      </c>
    </row>
    <row r="58" spans="1:8" ht="12.75">
      <c r="A58" s="2" t="s">
        <v>53</v>
      </c>
      <c r="B58" s="3" t="s">
        <v>7</v>
      </c>
      <c r="C58" s="3" t="s">
        <v>21</v>
      </c>
      <c r="D58" s="3" t="s">
        <v>179</v>
      </c>
      <c r="E58" s="3"/>
      <c r="F58" s="19">
        <f t="shared" si="1"/>
        <v>10</v>
      </c>
      <c r="G58" s="37">
        <f t="shared" si="1"/>
        <v>0</v>
      </c>
      <c r="H58" s="37">
        <f t="shared" si="0"/>
        <v>0</v>
      </c>
    </row>
    <row r="59" spans="1:8" ht="24">
      <c r="A59" s="16" t="s">
        <v>54</v>
      </c>
      <c r="B59" s="3" t="s">
        <v>7</v>
      </c>
      <c r="C59" s="3" t="s">
        <v>21</v>
      </c>
      <c r="D59" s="3" t="s">
        <v>180</v>
      </c>
      <c r="E59" s="3"/>
      <c r="F59" s="19">
        <f t="shared" si="1"/>
        <v>10</v>
      </c>
      <c r="G59" s="37">
        <f t="shared" si="1"/>
        <v>0</v>
      </c>
      <c r="H59" s="37">
        <f t="shared" si="0"/>
        <v>0</v>
      </c>
    </row>
    <row r="60" spans="1:8" ht="12.75">
      <c r="A60" s="2" t="s">
        <v>55</v>
      </c>
      <c r="B60" s="3" t="s">
        <v>7</v>
      </c>
      <c r="C60" s="3" t="s">
        <v>21</v>
      </c>
      <c r="D60" s="3" t="s">
        <v>180</v>
      </c>
      <c r="E60" s="3" t="s">
        <v>87</v>
      </c>
      <c r="F60" s="19">
        <v>10</v>
      </c>
      <c r="G60" s="37"/>
      <c r="H60" s="37">
        <f t="shared" si="0"/>
        <v>0</v>
      </c>
    </row>
    <row r="61" spans="1:8" ht="12.75" hidden="1">
      <c r="A61" s="2" t="s">
        <v>56</v>
      </c>
      <c r="B61" s="3" t="s">
        <v>7</v>
      </c>
      <c r="C61" s="3" t="s">
        <v>29</v>
      </c>
      <c r="D61" s="3" t="s">
        <v>88</v>
      </c>
      <c r="E61" s="3" t="s">
        <v>31</v>
      </c>
      <c r="F61" s="19" t="s">
        <v>89</v>
      </c>
      <c r="G61" s="37" t="s">
        <v>89</v>
      </c>
      <c r="H61" s="37">
        <f t="shared" si="0"/>
        <v>100</v>
      </c>
    </row>
    <row r="62" spans="1:8" ht="12.75" hidden="1">
      <c r="A62" s="2" t="s">
        <v>56</v>
      </c>
      <c r="B62" s="3" t="s">
        <v>7</v>
      </c>
      <c r="C62" s="3" t="s">
        <v>41</v>
      </c>
      <c r="D62" s="3"/>
      <c r="E62" s="3"/>
      <c r="F62" s="19">
        <f>F102+F104+F105+F108+F110+F112</f>
        <v>219.2</v>
      </c>
      <c r="G62" s="37">
        <f>G102+G104+G105+G108+G110+G112</f>
        <v>205.60000000000002</v>
      </c>
      <c r="H62" s="37">
        <f t="shared" si="0"/>
        <v>93.79562043795622</v>
      </c>
    </row>
    <row r="63" spans="1:8" ht="63.75" hidden="1">
      <c r="A63" s="2" t="s">
        <v>47</v>
      </c>
      <c r="B63" s="3" t="s">
        <v>7</v>
      </c>
      <c r="C63" s="3" t="s">
        <v>41</v>
      </c>
      <c r="D63" s="3" t="s">
        <v>120</v>
      </c>
      <c r="E63" s="3"/>
      <c r="F63" s="19"/>
      <c r="G63" s="37"/>
      <c r="H63" s="37" t="e">
        <f t="shared" si="0"/>
        <v>#DIV/0!</v>
      </c>
    </row>
    <row r="64" spans="1:8" ht="25.5" hidden="1">
      <c r="A64" s="2" t="s">
        <v>51</v>
      </c>
      <c r="B64" s="3" t="s">
        <v>7</v>
      </c>
      <c r="C64" s="3" t="s">
        <v>41</v>
      </c>
      <c r="D64" s="3" t="s">
        <v>122</v>
      </c>
      <c r="E64" s="3"/>
      <c r="F64" s="19"/>
      <c r="G64" s="37"/>
      <c r="H64" s="37" t="e">
        <f t="shared" si="0"/>
        <v>#DIV/0!</v>
      </c>
    </row>
    <row r="65" spans="1:8" ht="25.5" hidden="1">
      <c r="A65" s="2" t="s">
        <v>57</v>
      </c>
      <c r="B65" s="3" t="s">
        <v>7</v>
      </c>
      <c r="C65" s="3" t="s">
        <v>41</v>
      </c>
      <c r="D65" s="3" t="s">
        <v>207</v>
      </c>
      <c r="E65" s="3"/>
      <c r="F65" s="19"/>
      <c r="G65" s="37"/>
      <c r="H65" s="37" t="e">
        <f t="shared" si="0"/>
        <v>#DIV/0!</v>
      </c>
    </row>
    <row r="66" spans="1:8" ht="25.5" hidden="1">
      <c r="A66" s="2" t="s">
        <v>155</v>
      </c>
      <c r="B66" s="3" t="s">
        <v>7</v>
      </c>
      <c r="C66" s="3" t="s">
        <v>41</v>
      </c>
      <c r="D66" s="3" t="s">
        <v>207</v>
      </c>
      <c r="E66" s="3" t="s">
        <v>124</v>
      </c>
      <c r="F66" s="19"/>
      <c r="G66" s="37"/>
      <c r="H66" s="37" t="e">
        <f t="shared" si="0"/>
        <v>#DIV/0!</v>
      </c>
    </row>
    <row r="67" spans="1:8" ht="25.5" hidden="1">
      <c r="A67" s="2" t="s">
        <v>57</v>
      </c>
      <c r="B67" s="3" t="s">
        <v>7</v>
      </c>
      <c r="C67" s="3" t="s">
        <v>41</v>
      </c>
      <c r="D67" s="3" t="s">
        <v>191</v>
      </c>
      <c r="E67" s="3"/>
      <c r="F67" s="19" t="s">
        <v>90</v>
      </c>
      <c r="G67" s="37" t="s">
        <v>90</v>
      </c>
      <c r="H67" s="37" t="e">
        <f t="shared" si="0"/>
        <v>#VALUE!</v>
      </c>
    </row>
    <row r="68" spans="1:8" ht="25.5" hidden="1">
      <c r="A68" s="2" t="s">
        <v>52</v>
      </c>
      <c r="B68" s="3" t="s">
        <v>7</v>
      </c>
      <c r="C68" s="3" t="s">
        <v>41</v>
      </c>
      <c r="D68" s="3" t="s">
        <v>191</v>
      </c>
      <c r="E68" s="3" t="s">
        <v>86</v>
      </c>
      <c r="F68" s="19"/>
      <c r="G68" s="37"/>
      <c r="H68" s="37" t="e">
        <f t="shared" si="0"/>
        <v>#DIV/0!</v>
      </c>
    </row>
    <row r="69" spans="1:8" ht="38.25" hidden="1">
      <c r="A69" s="2" t="s">
        <v>58</v>
      </c>
      <c r="B69" s="3" t="s">
        <v>7</v>
      </c>
      <c r="C69" s="3" t="s">
        <v>41</v>
      </c>
      <c r="D69" s="3" t="s">
        <v>192</v>
      </c>
      <c r="E69" s="3"/>
      <c r="F69" s="19" t="s">
        <v>91</v>
      </c>
      <c r="G69" s="37" t="s">
        <v>91</v>
      </c>
      <c r="H69" s="37" t="e">
        <f t="shared" si="0"/>
        <v>#VALUE!</v>
      </c>
    </row>
    <row r="70" spans="1:8" ht="25.5" hidden="1">
      <c r="A70" s="2" t="s">
        <v>49</v>
      </c>
      <c r="B70" s="3" t="s">
        <v>7</v>
      </c>
      <c r="C70" s="3" t="s">
        <v>41</v>
      </c>
      <c r="D70" s="3" t="s">
        <v>192</v>
      </c>
      <c r="E70" s="3" t="s">
        <v>84</v>
      </c>
      <c r="F70" s="19"/>
      <c r="G70" s="37"/>
      <c r="H70" s="37" t="e">
        <f t="shared" si="0"/>
        <v>#DIV/0!</v>
      </c>
    </row>
    <row r="71" spans="1:8" ht="12.75" hidden="1">
      <c r="A71" s="2" t="s">
        <v>59</v>
      </c>
      <c r="B71" s="3" t="s">
        <v>11</v>
      </c>
      <c r="C71" s="3" t="s">
        <v>30</v>
      </c>
      <c r="D71" s="3"/>
      <c r="E71" s="3"/>
      <c r="F71" s="20" t="s">
        <v>92</v>
      </c>
      <c r="G71" s="37" t="s">
        <v>92</v>
      </c>
      <c r="H71" s="37">
        <f t="shared" si="0"/>
        <v>100</v>
      </c>
    </row>
    <row r="72" spans="1:8" ht="25.5" hidden="1">
      <c r="A72" s="2" t="s">
        <v>60</v>
      </c>
      <c r="B72" s="3" t="s">
        <v>11</v>
      </c>
      <c r="C72" s="3" t="s">
        <v>13</v>
      </c>
      <c r="D72" s="3"/>
      <c r="E72" s="3"/>
      <c r="F72" s="19" t="s">
        <v>92</v>
      </c>
      <c r="G72" s="37" t="s">
        <v>92</v>
      </c>
      <c r="H72" s="37">
        <f t="shared" si="0"/>
        <v>100</v>
      </c>
    </row>
    <row r="73" spans="1:8" ht="63.75" hidden="1">
      <c r="A73" s="2" t="s">
        <v>47</v>
      </c>
      <c r="B73" s="3" t="s">
        <v>11</v>
      </c>
      <c r="C73" s="3" t="s">
        <v>13</v>
      </c>
      <c r="D73" s="3" t="s">
        <v>83</v>
      </c>
      <c r="E73" s="3"/>
      <c r="F73" s="19" t="s">
        <v>92</v>
      </c>
      <c r="G73" s="37" t="s">
        <v>92</v>
      </c>
      <c r="H73" s="37">
        <f t="shared" si="0"/>
        <v>100</v>
      </c>
    </row>
    <row r="74" spans="1:8" ht="25.5" hidden="1">
      <c r="A74" s="2" t="s">
        <v>51</v>
      </c>
      <c r="B74" s="3" t="s">
        <v>11</v>
      </c>
      <c r="C74" s="3" t="s">
        <v>13</v>
      </c>
      <c r="D74" s="3" t="s">
        <v>85</v>
      </c>
      <c r="E74" s="3"/>
      <c r="F74" s="19" t="s">
        <v>92</v>
      </c>
      <c r="G74" s="37" t="s">
        <v>92</v>
      </c>
      <c r="H74" s="37">
        <f t="shared" si="0"/>
        <v>100</v>
      </c>
    </row>
    <row r="75" spans="1:8" ht="38.25" hidden="1">
      <c r="A75" s="2" t="s">
        <v>32</v>
      </c>
      <c r="B75" s="3" t="s">
        <v>11</v>
      </c>
      <c r="C75" s="3" t="s">
        <v>13</v>
      </c>
      <c r="D75" s="3" t="s">
        <v>93</v>
      </c>
      <c r="E75" s="3"/>
      <c r="F75" s="19" t="s">
        <v>92</v>
      </c>
      <c r="G75" s="37" t="s">
        <v>92</v>
      </c>
      <c r="H75" s="37">
        <f t="shared" si="0"/>
        <v>100</v>
      </c>
    </row>
    <row r="76" spans="1:8" ht="12.75" hidden="1">
      <c r="A76" s="2" t="s">
        <v>61</v>
      </c>
      <c r="B76" s="3" t="s">
        <v>11</v>
      </c>
      <c r="C76" s="3" t="s">
        <v>13</v>
      </c>
      <c r="D76" s="3" t="s">
        <v>93</v>
      </c>
      <c r="E76" s="3" t="s">
        <v>94</v>
      </c>
      <c r="F76" s="19" t="s">
        <v>92</v>
      </c>
      <c r="G76" s="37" t="s">
        <v>92</v>
      </c>
      <c r="H76" s="37">
        <f t="shared" si="0"/>
        <v>100</v>
      </c>
    </row>
    <row r="77" spans="1:8" ht="25.5" hidden="1">
      <c r="A77" s="2" t="s">
        <v>18</v>
      </c>
      <c r="B77" s="3" t="s">
        <v>13</v>
      </c>
      <c r="C77" s="3" t="s">
        <v>30</v>
      </c>
      <c r="D77" s="3"/>
      <c r="E77" s="3"/>
      <c r="F77" s="20" t="s">
        <v>95</v>
      </c>
      <c r="G77" s="37" t="s">
        <v>95</v>
      </c>
      <c r="H77" s="37">
        <f t="shared" si="0"/>
        <v>100</v>
      </c>
    </row>
    <row r="78" spans="1:8" ht="12.75" hidden="1">
      <c r="A78" s="2" t="s">
        <v>37</v>
      </c>
      <c r="B78" s="3" t="s">
        <v>13</v>
      </c>
      <c r="C78" s="3" t="s">
        <v>11</v>
      </c>
      <c r="D78" s="3"/>
      <c r="E78" s="3"/>
      <c r="F78" s="19" t="s">
        <v>10</v>
      </c>
      <c r="G78" s="37" t="s">
        <v>10</v>
      </c>
      <c r="H78" s="37">
        <f t="shared" si="0"/>
        <v>100</v>
      </c>
    </row>
    <row r="79" spans="1:8" ht="51" hidden="1">
      <c r="A79" s="2" t="s">
        <v>62</v>
      </c>
      <c r="B79" s="3" t="s">
        <v>13</v>
      </c>
      <c r="C79" s="3" t="s">
        <v>11</v>
      </c>
      <c r="D79" s="3" t="s">
        <v>96</v>
      </c>
      <c r="E79" s="3"/>
      <c r="F79" s="19" t="s">
        <v>97</v>
      </c>
      <c r="G79" s="37" t="s">
        <v>97</v>
      </c>
      <c r="H79" s="37">
        <f aca="true" t="shared" si="2" ref="H79:H141">G79/F79*100</f>
        <v>100</v>
      </c>
    </row>
    <row r="80" spans="1:8" ht="25.5" hidden="1">
      <c r="A80" s="2" t="s">
        <v>63</v>
      </c>
      <c r="B80" s="3" t="s">
        <v>13</v>
      </c>
      <c r="C80" s="3" t="s">
        <v>11</v>
      </c>
      <c r="D80" s="3" t="s">
        <v>193</v>
      </c>
      <c r="E80" s="3"/>
      <c r="F80" s="19" t="s">
        <v>97</v>
      </c>
      <c r="G80" s="37" t="s">
        <v>97</v>
      </c>
      <c r="H80" s="37">
        <f t="shared" si="2"/>
        <v>100</v>
      </c>
    </row>
    <row r="81" spans="1:8" ht="25.5" hidden="1">
      <c r="A81" s="2" t="s">
        <v>52</v>
      </c>
      <c r="B81" s="3" t="s">
        <v>13</v>
      </c>
      <c r="C81" s="3" t="s">
        <v>11</v>
      </c>
      <c r="D81" s="3" t="s">
        <v>193</v>
      </c>
      <c r="E81" s="3" t="s">
        <v>86</v>
      </c>
      <c r="F81" s="19" t="s">
        <v>97</v>
      </c>
      <c r="G81" s="37" t="s">
        <v>97</v>
      </c>
      <c r="H81" s="37">
        <f t="shared" si="2"/>
        <v>100</v>
      </c>
    </row>
    <row r="82" spans="1:8" ht="51" hidden="1">
      <c r="A82" s="2" t="s">
        <v>64</v>
      </c>
      <c r="B82" s="3" t="s">
        <v>13</v>
      </c>
      <c r="C82" s="3" t="s">
        <v>11</v>
      </c>
      <c r="D82" s="3" t="s">
        <v>98</v>
      </c>
      <c r="E82" s="3"/>
      <c r="F82" s="19"/>
      <c r="G82" s="37"/>
      <c r="H82" s="37" t="e">
        <f t="shared" si="2"/>
        <v>#DIV/0!</v>
      </c>
    </row>
    <row r="83" spans="1:8" ht="12.75" hidden="1">
      <c r="A83" s="2" t="s">
        <v>56</v>
      </c>
      <c r="B83" s="3" t="s">
        <v>7</v>
      </c>
      <c r="C83" s="3" t="s">
        <v>41</v>
      </c>
      <c r="D83" s="3"/>
      <c r="E83" s="3"/>
      <c r="F83" s="19" t="s">
        <v>89</v>
      </c>
      <c r="G83" s="37" t="s">
        <v>89</v>
      </c>
      <c r="H83" s="37">
        <f t="shared" si="2"/>
        <v>100</v>
      </c>
    </row>
    <row r="84" spans="1:8" ht="63.75" hidden="1">
      <c r="A84" s="2" t="s">
        <v>47</v>
      </c>
      <c r="B84" s="3" t="s">
        <v>7</v>
      </c>
      <c r="C84" s="3" t="s">
        <v>41</v>
      </c>
      <c r="D84" s="3" t="s">
        <v>83</v>
      </c>
      <c r="E84" s="3"/>
      <c r="F84" s="19" t="s">
        <v>89</v>
      </c>
      <c r="G84" s="37" t="s">
        <v>89</v>
      </c>
      <c r="H84" s="37">
        <f t="shared" si="2"/>
        <v>100</v>
      </c>
    </row>
    <row r="85" spans="1:8" ht="25.5" hidden="1">
      <c r="A85" s="2" t="s">
        <v>51</v>
      </c>
      <c r="B85" s="3" t="s">
        <v>7</v>
      </c>
      <c r="C85" s="3" t="s">
        <v>41</v>
      </c>
      <c r="D85" s="3" t="s">
        <v>85</v>
      </c>
      <c r="E85" s="3"/>
      <c r="F85" s="19" t="s">
        <v>89</v>
      </c>
      <c r="G85" s="37" t="s">
        <v>89</v>
      </c>
      <c r="H85" s="37">
        <f t="shared" si="2"/>
        <v>100</v>
      </c>
    </row>
    <row r="86" spans="1:8" ht="51" hidden="1">
      <c r="A86" s="2" t="s">
        <v>25</v>
      </c>
      <c r="B86" s="3" t="s">
        <v>7</v>
      </c>
      <c r="C86" s="3" t="s">
        <v>41</v>
      </c>
      <c r="D86" s="3" t="s">
        <v>194</v>
      </c>
      <c r="E86" s="3" t="s">
        <v>86</v>
      </c>
      <c r="F86" s="19" t="s">
        <v>89</v>
      </c>
      <c r="G86" s="37" t="s">
        <v>89</v>
      </c>
      <c r="H86" s="37">
        <f t="shared" si="2"/>
        <v>100</v>
      </c>
    </row>
    <row r="87" spans="1:8" ht="25.5" hidden="1">
      <c r="A87" s="2" t="s">
        <v>52</v>
      </c>
      <c r="B87" s="3" t="s">
        <v>7</v>
      </c>
      <c r="C87" s="3" t="s">
        <v>41</v>
      </c>
      <c r="D87" s="3" t="s">
        <v>194</v>
      </c>
      <c r="E87" s="3" t="s">
        <v>86</v>
      </c>
      <c r="F87" s="19" t="s">
        <v>89</v>
      </c>
      <c r="G87" s="37" t="s">
        <v>89</v>
      </c>
      <c r="H87" s="37">
        <f t="shared" si="2"/>
        <v>100</v>
      </c>
    </row>
    <row r="88" spans="1:8" ht="25.5" hidden="1">
      <c r="A88" s="2" t="s">
        <v>65</v>
      </c>
      <c r="B88" s="3" t="s">
        <v>13</v>
      </c>
      <c r="C88" s="3" t="s">
        <v>10</v>
      </c>
      <c r="D88" s="3"/>
      <c r="E88" s="3"/>
      <c r="F88" s="19" t="s">
        <v>99</v>
      </c>
      <c r="G88" s="37" t="s">
        <v>99</v>
      </c>
      <c r="H88" s="37">
        <f t="shared" si="2"/>
        <v>100</v>
      </c>
    </row>
    <row r="89" spans="1:8" ht="63.75" hidden="1">
      <c r="A89" s="2" t="s">
        <v>47</v>
      </c>
      <c r="B89" s="3" t="s">
        <v>13</v>
      </c>
      <c r="C89" s="3" t="s">
        <v>10</v>
      </c>
      <c r="D89" s="3" t="s">
        <v>83</v>
      </c>
      <c r="E89" s="3"/>
      <c r="F89" s="19" t="s">
        <v>99</v>
      </c>
      <c r="G89" s="37" t="s">
        <v>99</v>
      </c>
      <c r="H89" s="37">
        <f t="shared" si="2"/>
        <v>100</v>
      </c>
    </row>
    <row r="90" spans="1:8" ht="25.5" hidden="1">
      <c r="A90" s="2" t="s">
        <v>51</v>
      </c>
      <c r="B90" s="3" t="s">
        <v>13</v>
      </c>
      <c r="C90" s="3" t="s">
        <v>10</v>
      </c>
      <c r="D90" s="3" t="s">
        <v>85</v>
      </c>
      <c r="E90" s="3"/>
      <c r="F90" s="19" t="s">
        <v>99</v>
      </c>
      <c r="G90" s="37" t="s">
        <v>99</v>
      </c>
      <c r="H90" s="37">
        <f t="shared" si="2"/>
        <v>100</v>
      </c>
    </row>
    <row r="91" spans="1:8" ht="38.25" hidden="1">
      <c r="A91" s="2" t="s">
        <v>66</v>
      </c>
      <c r="B91" s="3" t="s">
        <v>13</v>
      </c>
      <c r="C91" s="3" t="s">
        <v>10</v>
      </c>
      <c r="D91" s="3" t="s">
        <v>100</v>
      </c>
      <c r="E91" s="3"/>
      <c r="F91" s="19" t="s">
        <v>99</v>
      </c>
      <c r="G91" s="37" t="s">
        <v>99</v>
      </c>
      <c r="H91" s="37">
        <f t="shared" si="2"/>
        <v>100</v>
      </c>
    </row>
    <row r="92" spans="1:8" ht="25.5" hidden="1">
      <c r="A92" s="2" t="s">
        <v>49</v>
      </c>
      <c r="B92" s="3" t="s">
        <v>13</v>
      </c>
      <c r="C92" s="3" t="s">
        <v>10</v>
      </c>
      <c r="D92" s="3" t="s">
        <v>100</v>
      </c>
      <c r="E92" s="3" t="s">
        <v>84</v>
      </c>
      <c r="F92" s="19" t="s">
        <v>101</v>
      </c>
      <c r="G92" s="37" t="s">
        <v>101</v>
      </c>
      <c r="H92" s="37">
        <f t="shared" si="2"/>
        <v>100</v>
      </c>
    </row>
    <row r="93" spans="1:8" ht="25.5" hidden="1">
      <c r="A93" s="2" t="s">
        <v>52</v>
      </c>
      <c r="B93" s="3" t="s">
        <v>13</v>
      </c>
      <c r="C93" s="3" t="s">
        <v>10</v>
      </c>
      <c r="D93" s="3" t="s">
        <v>100</v>
      </c>
      <c r="E93" s="3" t="s">
        <v>86</v>
      </c>
      <c r="F93" s="19" t="s">
        <v>26</v>
      </c>
      <c r="G93" s="37" t="s">
        <v>26</v>
      </c>
      <c r="H93" s="37">
        <f t="shared" si="2"/>
        <v>100</v>
      </c>
    </row>
    <row r="94" spans="1:8" ht="12.75" hidden="1">
      <c r="A94" s="2" t="s">
        <v>17</v>
      </c>
      <c r="B94" s="3" t="s">
        <v>12</v>
      </c>
      <c r="C94" s="3"/>
      <c r="D94" s="3"/>
      <c r="E94" s="3"/>
      <c r="F94" s="19"/>
      <c r="G94" s="37"/>
      <c r="H94" s="37" t="e">
        <f t="shared" si="2"/>
        <v>#DIV/0!</v>
      </c>
    </row>
    <row r="95" spans="1:8" ht="12.75" hidden="1">
      <c r="A95" s="2" t="s">
        <v>59</v>
      </c>
      <c r="B95" s="3" t="s">
        <v>11</v>
      </c>
      <c r="C95" s="3" t="s">
        <v>30</v>
      </c>
      <c r="D95" s="3"/>
      <c r="E95" s="3"/>
      <c r="F95" s="20" t="s">
        <v>178</v>
      </c>
      <c r="G95" s="37" t="s">
        <v>178</v>
      </c>
      <c r="H95" s="37" t="e">
        <f t="shared" si="2"/>
        <v>#DIV/0!</v>
      </c>
    </row>
    <row r="96" spans="1:8" ht="25.5" hidden="1">
      <c r="A96" s="2" t="s">
        <v>60</v>
      </c>
      <c r="B96" s="3" t="s">
        <v>11</v>
      </c>
      <c r="C96" s="3" t="s">
        <v>13</v>
      </c>
      <c r="D96" s="3"/>
      <c r="E96" s="3"/>
      <c r="F96" s="19" t="s">
        <v>178</v>
      </c>
      <c r="G96" s="37" t="s">
        <v>178</v>
      </c>
      <c r="H96" s="37" t="e">
        <f t="shared" si="2"/>
        <v>#DIV/0!</v>
      </c>
    </row>
    <row r="97" spans="1:8" ht="63.75" hidden="1">
      <c r="A97" s="2" t="s">
        <v>47</v>
      </c>
      <c r="B97" s="3" t="s">
        <v>11</v>
      </c>
      <c r="C97" s="3" t="s">
        <v>13</v>
      </c>
      <c r="D97" s="3" t="s">
        <v>120</v>
      </c>
      <c r="E97" s="3"/>
      <c r="F97" s="19" t="s">
        <v>178</v>
      </c>
      <c r="G97" s="37" t="s">
        <v>178</v>
      </c>
      <c r="H97" s="37" t="e">
        <f t="shared" si="2"/>
        <v>#DIV/0!</v>
      </c>
    </row>
    <row r="98" spans="1:8" ht="25.5" hidden="1">
      <c r="A98" s="2" t="s">
        <v>51</v>
      </c>
      <c r="B98" s="3" t="s">
        <v>11</v>
      </c>
      <c r="C98" s="3" t="s">
        <v>13</v>
      </c>
      <c r="D98" s="3" t="s">
        <v>122</v>
      </c>
      <c r="E98" s="3"/>
      <c r="F98" s="19" t="s">
        <v>178</v>
      </c>
      <c r="G98" s="37" t="s">
        <v>178</v>
      </c>
      <c r="H98" s="37" t="e">
        <f t="shared" si="2"/>
        <v>#DIV/0!</v>
      </c>
    </row>
    <row r="99" spans="1:8" ht="38.25" hidden="1">
      <c r="A99" s="2" t="s">
        <v>32</v>
      </c>
      <c r="B99" s="3" t="s">
        <v>11</v>
      </c>
      <c r="C99" s="3" t="s">
        <v>13</v>
      </c>
      <c r="D99" s="3" t="s">
        <v>125</v>
      </c>
      <c r="E99" s="3"/>
      <c r="F99" s="19" t="s">
        <v>178</v>
      </c>
      <c r="G99" s="37" t="s">
        <v>178</v>
      </c>
      <c r="H99" s="37" t="e">
        <f t="shared" si="2"/>
        <v>#DIV/0!</v>
      </c>
    </row>
    <row r="100" spans="1:8" ht="12.75" hidden="1">
      <c r="A100" s="2" t="s">
        <v>61</v>
      </c>
      <c r="B100" s="3" t="s">
        <v>11</v>
      </c>
      <c r="C100" s="3" t="s">
        <v>13</v>
      </c>
      <c r="D100" s="3" t="s">
        <v>125</v>
      </c>
      <c r="E100" s="3" t="s">
        <v>119</v>
      </c>
      <c r="F100" s="19" t="s">
        <v>178</v>
      </c>
      <c r="G100" s="37" t="s">
        <v>178</v>
      </c>
      <c r="H100" s="37" t="e">
        <f t="shared" si="2"/>
        <v>#DIV/0!</v>
      </c>
    </row>
    <row r="101" spans="1:8" ht="12.75" hidden="1">
      <c r="A101" s="2" t="s">
        <v>61</v>
      </c>
      <c r="B101" s="3" t="s">
        <v>11</v>
      </c>
      <c r="C101" s="3" t="s">
        <v>13</v>
      </c>
      <c r="D101" s="3" t="s">
        <v>125</v>
      </c>
      <c r="E101" s="3" t="s">
        <v>148</v>
      </c>
      <c r="F101" s="19" t="s">
        <v>178</v>
      </c>
      <c r="G101" s="37" t="s">
        <v>178</v>
      </c>
      <c r="H101" s="37" t="e">
        <f t="shared" si="2"/>
        <v>#DIV/0!</v>
      </c>
    </row>
    <row r="102" spans="1:8" ht="114.75">
      <c r="A102" s="15" t="s">
        <v>156</v>
      </c>
      <c r="B102" s="3" t="s">
        <v>7</v>
      </c>
      <c r="C102" s="3" t="s">
        <v>41</v>
      </c>
      <c r="D102" s="3" t="s">
        <v>207</v>
      </c>
      <c r="E102" s="3" t="s">
        <v>147</v>
      </c>
      <c r="F102" s="19">
        <v>31</v>
      </c>
      <c r="G102" s="37">
        <v>24.5</v>
      </c>
      <c r="H102" s="37">
        <f t="shared" si="2"/>
        <v>79.03225806451613</v>
      </c>
    </row>
    <row r="103" spans="1:8" ht="25.5">
      <c r="A103" s="15" t="s">
        <v>209</v>
      </c>
      <c r="B103" s="3" t="s">
        <v>7</v>
      </c>
      <c r="C103" s="3" t="s">
        <v>41</v>
      </c>
      <c r="D103" s="3" t="s">
        <v>207</v>
      </c>
      <c r="E103" s="3" t="s">
        <v>208</v>
      </c>
      <c r="F103" s="19"/>
      <c r="G103" s="37"/>
      <c r="H103" s="37"/>
    </row>
    <row r="104" spans="1:8" ht="12.75">
      <c r="A104" s="15" t="s">
        <v>159</v>
      </c>
      <c r="B104" s="3" t="s">
        <v>7</v>
      </c>
      <c r="C104" s="3" t="s">
        <v>41</v>
      </c>
      <c r="D104" s="3" t="s">
        <v>207</v>
      </c>
      <c r="E104" s="3" t="s">
        <v>118</v>
      </c>
      <c r="F104" s="19">
        <v>1</v>
      </c>
      <c r="G104" s="37"/>
      <c r="H104" s="37">
        <f t="shared" si="2"/>
        <v>0</v>
      </c>
    </row>
    <row r="105" spans="1:8" ht="12.75">
      <c r="A105" s="2" t="s">
        <v>160</v>
      </c>
      <c r="B105" s="3" t="s">
        <v>7</v>
      </c>
      <c r="C105" s="3" t="s">
        <v>41</v>
      </c>
      <c r="D105" s="3" t="s">
        <v>207</v>
      </c>
      <c r="E105" s="3" t="s">
        <v>158</v>
      </c>
      <c r="F105" s="19">
        <v>6</v>
      </c>
      <c r="G105" s="37"/>
      <c r="H105" s="37">
        <f t="shared" si="2"/>
        <v>0</v>
      </c>
    </row>
    <row r="106" spans="1:8" ht="25.5" hidden="1">
      <c r="A106" s="2" t="s">
        <v>155</v>
      </c>
      <c r="B106" s="3" t="s">
        <v>7</v>
      </c>
      <c r="C106" s="3" t="s">
        <v>41</v>
      </c>
      <c r="D106" s="3" t="s">
        <v>205</v>
      </c>
      <c r="E106" s="3" t="s">
        <v>124</v>
      </c>
      <c r="F106" s="19"/>
      <c r="G106" s="37"/>
      <c r="H106" s="37" t="e">
        <f t="shared" si="2"/>
        <v>#DIV/0!</v>
      </c>
    </row>
    <row r="107" spans="1:8" ht="114.75" hidden="1">
      <c r="A107" s="15" t="s">
        <v>156</v>
      </c>
      <c r="B107" s="3" t="s">
        <v>7</v>
      </c>
      <c r="C107" s="3" t="s">
        <v>41</v>
      </c>
      <c r="D107" s="3" t="s">
        <v>205</v>
      </c>
      <c r="E107" s="3" t="s">
        <v>147</v>
      </c>
      <c r="F107" s="19"/>
      <c r="G107" s="37"/>
      <c r="H107" s="37" t="e">
        <f t="shared" si="2"/>
        <v>#DIV/0!</v>
      </c>
    </row>
    <row r="108" spans="1:8" ht="127.5">
      <c r="A108" s="15" t="s">
        <v>212</v>
      </c>
      <c r="B108" s="3" t="s">
        <v>7</v>
      </c>
      <c r="C108" s="3" t="s">
        <v>41</v>
      </c>
      <c r="D108" s="3" t="s">
        <v>206</v>
      </c>
      <c r="E108" s="3"/>
      <c r="F108" s="19">
        <f>F109</f>
        <v>1</v>
      </c>
      <c r="G108" s="37">
        <f>G109</f>
        <v>1</v>
      </c>
      <c r="H108" s="37">
        <f t="shared" si="2"/>
        <v>100</v>
      </c>
    </row>
    <row r="109" spans="1:8" ht="25.5">
      <c r="A109" s="2" t="s">
        <v>155</v>
      </c>
      <c r="B109" s="3" t="s">
        <v>7</v>
      </c>
      <c r="C109" s="3" t="s">
        <v>41</v>
      </c>
      <c r="D109" s="3" t="s">
        <v>206</v>
      </c>
      <c r="E109" s="3" t="s">
        <v>124</v>
      </c>
      <c r="F109" s="19">
        <v>1</v>
      </c>
      <c r="G109" s="37">
        <v>1</v>
      </c>
      <c r="H109" s="37">
        <f t="shared" si="2"/>
        <v>100</v>
      </c>
    </row>
    <row r="110" spans="1:8" ht="38.25">
      <c r="A110" s="2" t="s">
        <v>216</v>
      </c>
      <c r="B110" s="3" t="s">
        <v>7</v>
      </c>
      <c r="C110" s="3" t="s">
        <v>41</v>
      </c>
      <c r="D110" s="3" t="s">
        <v>217</v>
      </c>
      <c r="E110" s="3"/>
      <c r="F110" s="19">
        <f>F111</f>
        <v>94.7</v>
      </c>
      <c r="G110" s="37">
        <f>G111</f>
        <v>94.7</v>
      </c>
      <c r="H110" s="37">
        <f t="shared" si="2"/>
        <v>100</v>
      </c>
    </row>
    <row r="111" spans="1:8" ht="25.5">
      <c r="A111" s="2" t="s">
        <v>155</v>
      </c>
      <c r="B111" s="3" t="s">
        <v>7</v>
      </c>
      <c r="C111" s="3" t="s">
        <v>41</v>
      </c>
      <c r="D111" s="3" t="s">
        <v>217</v>
      </c>
      <c r="E111" s="3" t="s">
        <v>124</v>
      </c>
      <c r="F111" s="19">
        <v>94.7</v>
      </c>
      <c r="G111" s="37">
        <v>94.7</v>
      </c>
      <c r="H111" s="37">
        <f t="shared" si="2"/>
        <v>100</v>
      </c>
    </row>
    <row r="112" spans="1:8" ht="25.5">
      <c r="A112" s="2" t="s">
        <v>234</v>
      </c>
      <c r="B112" s="3" t="s">
        <v>7</v>
      </c>
      <c r="C112" s="3" t="s">
        <v>41</v>
      </c>
      <c r="D112" s="3" t="s">
        <v>235</v>
      </c>
      <c r="E112" s="3"/>
      <c r="F112" s="19">
        <f>SUM(F113:F116)</f>
        <v>85.50000000000001</v>
      </c>
      <c r="G112" s="37">
        <f>SUM(G113:G116)</f>
        <v>85.4</v>
      </c>
      <c r="H112" s="37">
        <f t="shared" si="2"/>
        <v>99.88304093567251</v>
      </c>
    </row>
    <row r="113" spans="1:8" ht="114.75">
      <c r="A113" s="15" t="s">
        <v>156</v>
      </c>
      <c r="B113" s="3" t="s">
        <v>7</v>
      </c>
      <c r="C113" s="3" t="s">
        <v>41</v>
      </c>
      <c r="D113" s="3" t="s">
        <v>235</v>
      </c>
      <c r="E113" s="3" t="s">
        <v>147</v>
      </c>
      <c r="F113" s="19">
        <v>52.2</v>
      </c>
      <c r="G113" s="37">
        <v>52.2</v>
      </c>
      <c r="H113" s="37">
        <f t="shared" si="2"/>
        <v>100</v>
      </c>
    </row>
    <row r="114" spans="1:8" ht="25.5">
      <c r="A114" s="15" t="s">
        <v>209</v>
      </c>
      <c r="B114" s="3" t="s">
        <v>7</v>
      </c>
      <c r="C114" s="3" t="s">
        <v>41</v>
      </c>
      <c r="D114" s="3" t="s">
        <v>235</v>
      </c>
      <c r="E114" s="3" t="s">
        <v>208</v>
      </c>
      <c r="F114" s="19">
        <v>25</v>
      </c>
      <c r="G114" s="37">
        <v>24.9</v>
      </c>
      <c r="H114" s="37">
        <f t="shared" si="2"/>
        <v>99.6</v>
      </c>
    </row>
    <row r="115" spans="1:8" ht="12.75">
      <c r="A115" s="15" t="s">
        <v>159</v>
      </c>
      <c r="B115" s="3" t="s">
        <v>7</v>
      </c>
      <c r="C115" s="3" t="s">
        <v>41</v>
      </c>
      <c r="D115" s="3" t="s">
        <v>235</v>
      </c>
      <c r="E115" s="3" t="s">
        <v>118</v>
      </c>
      <c r="F115" s="19">
        <v>3.9</v>
      </c>
      <c r="G115" s="37">
        <v>3.9</v>
      </c>
      <c r="H115" s="37">
        <f t="shared" si="2"/>
        <v>100</v>
      </c>
    </row>
    <row r="116" spans="1:8" ht="12.75">
      <c r="A116" s="2" t="s">
        <v>160</v>
      </c>
      <c r="B116" s="3" t="s">
        <v>7</v>
      </c>
      <c r="C116" s="3" t="s">
        <v>41</v>
      </c>
      <c r="D116" s="3" t="s">
        <v>235</v>
      </c>
      <c r="E116" s="3" t="s">
        <v>158</v>
      </c>
      <c r="F116" s="19">
        <v>4.4</v>
      </c>
      <c r="G116" s="37">
        <v>4.4</v>
      </c>
      <c r="H116" s="37">
        <f t="shared" si="2"/>
        <v>100</v>
      </c>
    </row>
    <row r="117" spans="1:8" ht="12.75">
      <c r="A117" s="17" t="s">
        <v>59</v>
      </c>
      <c r="B117" s="7" t="s">
        <v>11</v>
      </c>
      <c r="C117" s="7" t="s">
        <v>30</v>
      </c>
      <c r="D117" s="7"/>
      <c r="E117" s="7"/>
      <c r="F117" s="20">
        <f aca="true" t="shared" si="3" ref="F117:G120">F118</f>
        <v>125</v>
      </c>
      <c r="G117" s="37">
        <f t="shared" si="3"/>
        <v>59.900000000000006</v>
      </c>
      <c r="H117" s="37">
        <f t="shared" si="2"/>
        <v>47.92000000000001</v>
      </c>
    </row>
    <row r="118" spans="1:8" ht="25.5">
      <c r="A118" s="2" t="s">
        <v>60</v>
      </c>
      <c r="B118" s="3" t="s">
        <v>11</v>
      </c>
      <c r="C118" s="3" t="s">
        <v>13</v>
      </c>
      <c r="D118" s="3"/>
      <c r="E118" s="3"/>
      <c r="F118" s="19">
        <f t="shared" si="3"/>
        <v>125</v>
      </c>
      <c r="G118" s="37">
        <f t="shared" si="3"/>
        <v>59.900000000000006</v>
      </c>
      <c r="H118" s="37">
        <f t="shared" si="2"/>
        <v>47.92000000000001</v>
      </c>
    </row>
    <row r="119" spans="1:8" ht="63.75">
      <c r="A119" s="2" t="s">
        <v>47</v>
      </c>
      <c r="B119" s="3" t="s">
        <v>11</v>
      </c>
      <c r="C119" s="3" t="s">
        <v>13</v>
      </c>
      <c r="D119" s="3" t="s">
        <v>120</v>
      </c>
      <c r="E119" s="3"/>
      <c r="F119" s="19">
        <f t="shared" si="3"/>
        <v>125</v>
      </c>
      <c r="G119" s="37">
        <f t="shared" si="3"/>
        <v>59.900000000000006</v>
      </c>
      <c r="H119" s="37">
        <f t="shared" si="2"/>
        <v>47.92000000000001</v>
      </c>
    </row>
    <row r="120" spans="1:8" ht="25.5">
      <c r="A120" s="2" t="s">
        <v>51</v>
      </c>
      <c r="B120" s="3" t="s">
        <v>11</v>
      </c>
      <c r="C120" s="3" t="s">
        <v>13</v>
      </c>
      <c r="D120" s="3" t="s">
        <v>122</v>
      </c>
      <c r="E120" s="3"/>
      <c r="F120" s="19">
        <f t="shared" si="3"/>
        <v>125</v>
      </c>
      <c r="G120" s="37">
        <f t="shared" si="3"/>
        <v>59.900000000000006</v>
      </c>
      <c r="H120" s="37">
        <f t="shared" si="2"/>
        <v>47.92000000000001</v>
      </c>
    </row>
    <row r="121" spans="1:8" ht="38.25">
      <c r="A121" s="2" t="s">
        <v>32</v>
      </c>
      <c r="B121" s="3" t="s">
        <v>11</v>
      </c>
      <c r="C121" s="3" t="s">
        <v>13</v>
      </c>
      <c r="D121" s="3" t="s">
        <v>125</v>
      </c>
      <c r="E121" s="3"/>
      <c r="F121" s="19">
        <f>F122+F123</f>
        <v>125</v>
      </c>
      <c r="G121" s="37">
        <f>G122+G123</f>
        <v>59.900000000000006</v>
      </c>
      <c r="H121" s="37">
        <f t="shared" si="2"/>
        <v>47.92000000000001</v>
      </c>
    </row>
    <row r="122" spans="1:8" ht="25.5">
      <c r="A122" s="2" t="s">
        <v>149</v>
      </c>
      <c r="B122" s="3" t="s">
        <v>11</v>
      </c>
      <c r="C122" s="3" t="s">
        <v>13</v>
      </c>
      <c r="D122" s="3" t="s">
        <v>125</v>
      </c>
      <c r="E122" s="3" t="s">
        <v>119</v>
      </c>
      <c r="F122" s="19">
        <v>96</v>
      </c>
      <c r="G122" s="37">
        <v>46.2</v>
      </c>
      <c r="H122" s="37">
        <f t="shared" si="2"/>
        <v>48.125</v>
      </c>
    </row>
    <row r="123" spans="1:8" ht="51">
      <c r="A123" s="2" t="s">
        <v>150</v>
      </c>
      <c r="B123" s="3" t="s">
        <v>11</v>
      </c>
      <c r="C123" s="3" t="s">
        <v>13</v>
      </c>
      <c r="D123" s="3" t="s">
        <v>125</v>
      </c>
      <c r="E123" s="3" t="s">
        <v>148</v>
      </c>
      <c r="F123" s="19">
        <v>29</v>
      </c>
      <c r="G123" s="37">
        <v>13.7</v>
      </c>
      <c r="H123" s="37">
        <f t="shared" si="2"/>
        <v>47.241379310344826</v>
      </c>
    </row>
    <row r="124" spans="1:8" ht="25.5">
      <c r="A124" s="2" t="s">
        <v>18</v>
      </c>
      <c r="B124" s="3" t="s">
        <v>13</v>
      </c>
      <c r="C124" s="3" t="s">
        <v>30</v>
      </c>
      <c r="D124" s="3"/>
      <c r="E124" s="3"/>
      <c r="F124" s="20">
        <f>F125+F138</f>
        <v>613.3</v>
      </c>
      <c r="G124" s="37">
        <f>G125+G138</f>
        <v>364.8</v>
      </c>
      <c r="H124" s="37">
        <f t="shared" si="2"/>
        <v>59.481493559432586</v>
      </c>
    </row>
    <row r="125" spans="1:8" ht="12.75">
      <c r="A125" s="2" t="s">
        <v>37</v>
      </c>
      <c r="B125" s="3" t="s">
        <v>13</v>
      </c>
      <c r="C125" s="3" t="s">
        <v>29</v>
      </c>
      <c r="D125" s="3"/>
      <c r="E125" s="3"/>
      <c r="F125" s="19">
        <f>F129+F137</f>
        <v>6</v>
      </c>
      <c r="G125" s="37">
        <f>G129+G137</f>
        <v>0</v>
      </c>
      <c r="H125" s="37">
        <f t="shared" si="2"/>
        <v>0</v>
      </c>
    </row>
    <row r="126" spans="1:8" ht="38.25">
      <c r="A126" s="2" t="s">
        <v>225</v>
      </c>
      <c r="B126" s="3" t="s">
        <v>13</v>
      </c>
      <c r="C126" s="3" t="s">
        <v>29</v>
      </c>
      <c r="D126" s="3" t="s">
        <v>145</v>
      </c>
      <c r="E126" s="3"/>
      <c r="F126" s="19">
        <f aca="true" t="shared" si="4" ref="F126:G128">F127</f>
        <v>2</v>
      </c>
      <c r="G126" s="37">
        <f t="shared" si="4"/>
        <v>0</v>
      </c>
      <c r="H126" s="37">
        <f t="shared" si="2"/>
        <v>0</v>
      </c>
    </row>
    <row r="127" spans="1:8" ht="12.75">
      <c r="A127" s="2" t="s">
        <v>135</v>
      </c>
      <c r="B127" s="3" t="s">
        <v>13</v>
      </c>
      <c r="C127" s="3" t="s">
        <v>29</v>
      </c>
      <c r="D127" s="3" t="s">
        <v>146</v>
      </c>
      <c r="E127" s="3"/>
      <c r="F127" s="19">
        <f t="shared" si="4"/>
        <v>2</v>
      </c>
      <c r="G127" s="37">
        <f t="shared" si="4"/>
        <v>0</v>
      </c>
      <c r="H127" s="37">
        <f t="shared" si="2"/>
        <v>0</v>
      </c>
    </row>
    <row r="128" spans="1:8" ht="38.25">
      <c r="A128" s="2" t="s">
        <v>112</v>
      </c>
      <c r="B128" s="3" t="s">
        <v>13</v>
      </c>
      <c r="C128" s="3" t="s">
        <v>29</v>
      </c>
      <c r="D128" s="3" t="s">
        <v>137</v>
      </c>
      <c r="E128" s="3"/>
      <c r="F128" s="19">
        <f t="shared" si="4"/>
        <v>2</v>
      </c>
      <c r="G128" s="37">
        <f t="shared" si="4"/>
        <v>0</v>
      </c>
      <c r="H128" s="37">
        <f t="shared" si="2"/>
        <v>0</v>
      </c>
    </row>
    <row r="129" spans="1:8" ht="25.5">
      <c r="A129" s="2" t="s">
        <v>155</v>
      </c>
      <c r="B129" s="3" t="s">
        <v>13</v>
      </c>
      <c r="C129" s="3" t="s">
        <v>29</v>
      </c>
      <c r="D129" s="3" t="s">
        <v>137</v>
      </c>
      <c r="E129" s="3" t="s">
        <v>124</v>
      </c>
      <c r="F129" s="19">
        <v>2</v>
      </c>
      <c r="G129" s="37"/>
      <c r="H129" s="37">
        <f t="shared" si="2"/>
        <v>0</v>
      </c>
    </row>
    <row r="130" spans="1:8" ht="51" hidden="1">
      <c r="A130" s="2" t="s">
        <v>111</v>
      </c>
      <c r="B130" s="3" t="s">
        <v>13</v>
      </c>
      <c r="C130" s="3" t="s">
        <v>11</v>
      </c>
      <c r="D130" s="3" t="s">
        <v>164</v>
      </c>
      <c r="E130" s="3"/>
      <c r="F130" s="19"/>
      <c r="G130" s="37"/>
      <c r="H130" s="37" t="e">
        <f t="shared" si="2"/>
        <v>#DIV/0!</v>
      </c>
    </row>
    <row r="131" spans="1:8" ht="12.75" hidden="1">
      <c r="A131" s="2"/>
      <c r="B131" s="3"/>
      <c r="C131" s="3"/>
      <c r="D131" s="3" t="s">
        <v>165</v>
      </c>
      <c r="E131" s="3"/>
      <c r="F131" s="19"/>
      <c r="G131" s="37"/>
      <c r="H131" s="37" t="e">
        <f t="shared" si="2"/>
        <v>#DIV/0!</v>
      </c>
    </row>
    <row r="132" spans="1:8" ht="25.5" hidden="1">
      <c r="A132" s="2" t="s">
        <v>113</v>
      </c>
      <c r="B132" s="3" t="s">
        <v>13</v>
      </c>
      <c r="C132" s="3" t="s">
        <v>11</v>
      </c>
      <c r="D132" s="3" t="s">
        <v>166</v>
      </c>
      <c r="E132" s="3"/>
      <c r="F132" s="19"/>
      <c r="G132" s="37"/>
      <c r="H132" s="37" t="e">
        <f t="shared" si="2"/>
        <v>#DIV/0!</v>
      </c>
    </row>
    <row r="133" spans="1:8" ht="25.5" hidden="1">
      <c r="A133" s="2" t="s">
        <v>52</v>
      </c>
      <c r="B133" s="3" t="s">
        <v>13</v>
      </c>
      <c r="C133" s="3" t="s">
        <v>11</v>
      </c>
      <c r="D133" s="3" t="s">
        <v>166</v>
      </c>
      <c r="E133" s="3" t="s">
        <v>124</v>
      </c>
      <c r="F133" s="19"/>
      <c r="G133" s="37"/>
      <c r="H133" s="37" t="e">
        <f t="shared" si="2"/>
        <v>#DIV/0!</v>
      </c>
    </row>
    <row r="134" spans="1:8" ht="63.75">
      <c r="A134" s="2" t="s">
        <v>221</v>
      </c>
      <c r="B134" s="3" t="s">
        <v>13</v>
      </c>
      <c r="C134" s="3" t="s">
        <v>29</v>
      </c>
      <c r="D134" s="3" t="s">
        <v>126</v>
      </c>
      <c r="E134" s="3"/>
      <c r="F134" s="19">
        <f aca="true" t="shared" si="5" ref="F134:G136">F135</f>
        <v>4</v>
      </c>
      <c r="G134" s="37">
        <f t="shared" si="5"/>
        <v>0</v>
      </c>
      <c r="H134" s="37">
        <f t="shared" si="2"/>
        <v>0</v>
      </c>
    </row>
    <row r="135" spans="1:8" ht="12.75">
      <c r="A135" s="2" t="s">
        <v>139</v>
      </c>
      <c r="B135" s="3" t="s">
        <v>13</v>
      </c>
      <c r="C135" s="3" t="s">
        <v>29</v>
      </c>
      <c r="D135" s="3" t="s">
        <v>136</v>
      </c>
      <c r="E135" s="3"/>
      <c r="F135" s="19">
        <f t="shared" si="5"/>
        <v>4</v>
      </c>
      <c r="G135" s="37">
        <f t="shared" si="5"/>
        <v>0</v>
      </c>
      <c r="H135" s="37">
        <f t="shared" si="2"/>
        <v>0</v>
      </c>
    </row>
    <row r="136" spans="1:8" ht="25.5">
      <c r="A136" s="2" t="s">
        <v>114</v>
      </c>
      <c r="B136" s="3" t="s">
        <v>13</v>
      </c>
      <c r="C136" s="3" t="s">
        <v>29</v>
      </c>
      <c r="D136" s="3" t="s">
        <v>138</v>
      </c>
      <c r="E136" s="3"/>
      <c r="F136" s="19">
        <f t="shared" si="5"/>
        <v>4</v>
      </c>
      <c r="G136" s="37">
        <f t="shared" si="5"/>
        <v>0</v>
      </c>
      <c r="H136" s="37">
        <f t="shared" si="2"/>
        <v>0</v>
      </c>
    </row>
    <row r="137" spans="1:8" ht="25.5">
      <c r="A137" s="2" t="s">
        <v>155</v>
      </c>
      <c r="B137" s="3" t="s">
        <v>13</v>
      </c>
      <c r="C137" s="3" t="s">
        <v>29</v>
      </c>
      <c r="D137" s="3" t="s">
        <v>138</v>
      </c>
      <c r="E137" s="3" t="s">
        <v>124</v>
      </c>
      <c r="F137" s="19">
        <v>4</v>
      </c>
      <c r="G137" s="37"/>
      <c r="H137" s="37">
        <f t="shared" si="2"/>
        <v>0</v>
      </c>
    </row>
    <row r="138" spans="1:8" ht="25.5">
      <c r="A138" s="2" t="s">
        <v>65</v>
      </c>
      <c r="B138" s="3" t="s">
        <v>13</v>
      </c>
      <c r="C138" s="3" t="s">
        <v>10</v>
      </c>
      <c r="D138" s="3"/>
      <c r="E138" s="3"/>
      <c r="F138" s="19">
        <f>F139+F149</f>
        <v>607.3</v>
      </c>
      <c r="G138" s="37">
        <f>G139+G149</f>
        <v>364.8</v>
      </c>
      <c r="H138" s="37">
        <f t="shared" si="2"/>
        <v>60.06915857072288</v>
      </c>
    </row>
    <row r="139" spans="1:8" ht="63.75">
      <c r="A139" s="2" t="s">
        <v>47</v>
      </c>
      <c r="B139" s="3" t="s">
        <v>13</v>
      </c>
      <c r="C139" s="3" t="s">
        <v>10</v>
      </c>
      <c r="D139" s="3" t="s">
        <v>120</v>
      </c>
      <c r="E139" s="3"/>
      <c r="F139" s="19">
        <f>F140</f>
        <v>605.1999999999999</v>
      </c>
      <c r="G139" s="37">
        <f>G140</f>
        <v>362.7</v>
      </c>
      <c r="H139" s="37">
        <f t="shared" si="2"/>
        <v>59.93060145406478</v>
      </c>
    </row>
    <row r="140" spans="1:8" ht="25.5">
      <c r="A140" s="2" t="s">
        <v>51</v>
      </c>
      <c r="B140" s="3" t="s">
        <v>13</v>
      </c>
      <c r="C140" s="3" t="s">
        <v>10</v>
      </c>
      <c r="D140" s="3" t="s">
        <v>122</v>
      </c>
      <c r="E140" s="3"/>
      <c r="F140" s="19">
        <f>F141+F147+F145+F153</f>
        <v>605.1999999999999</v>
      </c>
      <c r="G140" s="37">
        <f>G141+G147+G145+G153</f>
        <v>362.7</v>
      </c>
      <c r="H140" s="37">
        <f t="shared" si="2"/>
        <v>59.93060145406478</v>
      </c>
    </row>
    <row r="141" spans="1:8" ht="38.25">
      <c r="A141" s="2" t="s">
        <v>66</v>
      </c>
      <c r="B141" s="3" t="s">
        <v>13</v>
      </c>
      <c r="C141" s="3" t="s">
        <v>10</v>
      </c>
      <c r="D141" s="3" t="s">
        <v>127</v>
      </c>
      <c r="E141" s="3"/>
      <c r="F141" s="19">
        <f>F142+F143+F144</f>
        <v>356.9</v>
      </c>
      <c r="G141" s="37">
        <f>G142+G143+G144</f>
        <v>114.4</v>
      </c>
      <c r="H141" s="37">
        <f t="shared" si="2"/>
        <v>32.05379658167554</v>
      </c>
    </row>
    <row r="142" spans="1:8" ht="25.5">
      <c r="A142" s="2" t="s">
        <v>149</v>
      </c>
      <c r="B142" s="3" t="s">
        <v>13</v>
      </c>
      <c r="C142" s="3" t="s">
        <v>10</v>
      </c>
      <c r="D142" s="3" t="s">
        <v>127</v>
      </c>
      <c r="E142" s="3" t="s">
        <v>119</v>
      </c>
      <c r="F142" s="19">
        <v>272</v>
      </c>
      <c r="G142" s="37">
        <v>103.8</v>
      </c>
      <c r="H142" s="37">
        <f aca="true" t="shared" si="6" ref="H142:H205">G142/F142*100</f>
        <v>38.16176470588235</v>
      </c>
    </row>
    <row r="143" spans="1:8" ht="51">
      <c r="A143" s="2" t="s">
        <v>150</v>
      </c>
      <c r="B143" s="3" t="s">
        <v>13</v>
      </c>
      <c r="C143" s="3" t="s">
        <v>10</v>
      </c>
      <c r="D143" s="3" t="s">
        <v>127</v>
      </c>
      <c r="E143" s="3" t="s">
        <v>148</v>
      </c>
      <c r="F143" s="19">
        <v>79.9</v>
      </c>
      <c r="G143" s="37">
        <v>6.2</v>
      </c>
      <c r="H143" s="37">
        <f t="shared" si="6"/>
        <v>7.759699624530662</v>
      </c>
    </row>
    <row r="144" spans="1:8" ht="25.5">
      <c r="A144" s="2" t="s">
        <v>155</v>
      </c>
      <c r="B144" s="3" t="s">
        <v>13</v>
      </c>
      <c r="C144" s="3" t="s">
        <v>10</v>
      </c>
      <c r="D144" s="3" t="s">
        <v>127</v>
      </c>
      <c r="E144" s="3" t="s">
        <v>124</v>
      </c>
      <c r="F144" s="19">
        <v>5</v>
      </c>
      <c r="G144" s="37">
        <v>4.4</v>
      </c>
      <c r="H144" s="37">
        <f t="shared" si="6"/>
        <v>88.00000000000001</v>
      </c>
    </row>
    <row r="145" spans="1:8" ht="38.25">
      <c r="A145" s="2" t="s">
        <v>227</v>
      </c>
      <c r="B145" s="3" t="s">
        <v>13</v>
      </c>
      <c r="C145" s="3" t="s">
        <v>10</v>
      </c>
      <c r="D145" s="3" t="s">
        <v>215</v>
      </c>
      <c r="E145" s="3"/>
      <c r="F145" s="19">
        <f>F146</f>
        <v>148</v>
      </c>
      <c r="G145" s="37">
        <f>G146</f>
        <v>148</v>
      </c>
      <c r="H145" s="37">
        <f t="shared" si="6"/>
        <v>100</v>
      </c>
    </row>
    <row r="146" spans="1:8" ht="25.5">
      <c r="A146" s="2" t="s">
        <v>155</v>
      </c>
      <c r="B146" s="3" t="s">
        <v>13</v>
      </c>
      <c r="C146" s="3" t="s">
        <v>10</v>
      </c>
      <c r="D146" s="3" t="s">
        <v>215</v>
      </c>
      <c r="E146" s="3" t="s">
        <v>124</v>
      </c>
      <c r="F146" s="19">
        <v>148</v>
      </c>
      <c r="G146" s="37">
        <v>148</v>
      </c>
      <c r="H146" s="37">
        <f t="shared" si="6"/>
        <v>100</v>
      </c>
    </row>
    <row r="147" spans="1:8" ht="25.5">
      <c r="A147" s="2" t="s">
        <v>177</v>
      </c>
      <c r="B147" s="3" t="s">
        <v>13</v>
      </c>
      <c r="C147" s="3" t="s">
        <v>10</v>
      </c>
      <c r="D147" s="3" t="s">
        <v>226</v>
      </c>
      <c r="E147" s="3"/>
      <c r="F147" s="19">
        <f>F148</f>
        <v>47</v>
      </c>
      <c r="G147" s="37">
        <f>G148</f>
        <v>47</v>
      </c>
      <c r="H147" s="37">
        <f t="shared" si="6"/>
        <v>100</v>
      </c>
    </row>
    <row r="148" spans="1:8" ht="25.5">
      <c r="A148" s="2" t="s">
        <v>155</v>
      </c>
      <c r="B148" s="3" t="s">
        <v>13</v>
      </c>
      <c r="C148" s="3" t="s">
        <v>10</v>
      </c>
      <c r="D148" s="3" t="s">
        <v>226</v>
      </c>
      <c r="E148" s="3" t="s">
        <v>124</v>
      </c>
      <c r="F148" s="19">
        <v>47</v>
      </c>
      <c r="G148" s="37">
        <v>47</v>
      </c>
      <c r="H148" s="37">
        <f t="shared" si="6"/>
        <v>100</v>
      </c>
    </row>
    <row r="149" spans="1:8" ht="51">
      <c r="A149" s="2" t="s">
        <v>223</v>
      </c>
      <c r="B149" s="3" t="s">
        <v>13</v>
      </c>
      <c r="C149" s="3" t="s">
        <v>10</v>
      </c>
      <c r="D149" s="3" t="s">
        <v>164</v>
      </c>
      <c r="E149" s="3"/>
      <c r="F149" s="19">
        <f aca="true" t="shared" si="7" ref="F149:G151">F150</f>
        <v>2.1</v>
      </c>
      <c r="G149" s="37">
        <f t="shared" si="7"/>
        <v>2.1</v>
      </c>
      <c r="H149" s="37">
        <f t="shared" si="6"/>
        <v>100</v>
      </c>
    </row>
    <row r="150" spans="1:8" ht="25.5">
      <c r="A150" s="2" t="s">
        <v>167</v>
      </c>
      <c r="B150" s="3" t="s">
        <v>13</v>
      </c>
      <c r="C150" s="3" t="s">
        <v>10</v>
      </c>
      <c r="D150" s="3" t="s">
        <v>165</v>
      </c>
      <c r="E150" s="3"/>
      <c r="F150" s="19">
        <f t="shared" si="7"/>
        <v>2.1</v>
      </c>
      <c r="G150" s="37">
        <f t="shared" si="7"/>
        <v>2.1</v>
      </c>
      <c r="H150" s="37">
        <f t="shared" si="6"/>
        <v>100</v>
      </c>
    </row>
    <row r="151" spans="1:8" ht="25.5">
      <c r="A151" s="2" t="s">
        <v>168</v>
      </c>
      <c r="B151" s="3" t="s">
        <v>13</v>
      </c>
      <c r="C151" s="3" t="s">
        <v>10</v>
      </c>
      <c r="D151" s="3" t="s">
        <v>222</v>
      </c>
      <c r="E151" s="3"/>
      <c r="F151" s="19">
        <f t="shared" si="7"/>
        <v>2.1</v>
      </c>
      <c r="G151" s="37">
        <f t="shared" si="7"/>
        <v>2.1</v>
      </c>
      <c r="H151" s="37">
        <f t="shared" si="6"/>
        <v>100</v>
      </c>
    </row>
    <row r="152" spans="1:8" ht="25.5">
      <c r="A152" s="2" t="s">
        <v>155</v>
      </c>
      <c r="B152" s="3" t="s">
        <v>13</v>
      </c>
      <c r="C152" s="3" t="s">
        <v>10</v>
      </c>
      <c r="D152" s="3" t="s">
        <v>222</v>
      </c>
      <c r="E152" s="3" t="s">
        <v>124</v>
      </c>
      <c r="F152" s="19">
        <v>2.1</v>
      </c>
      <c r="G152" s="37">
        <v>2.1</v>
      </c>
      <c r="H152" s="37">
        <f t="shared" si="6"/>
        <v>100</v>
      </c>
    </row>
    <row r="153" spans="1:8" ht="25.5">
      <c r="A153" s="2" t="s">
        <v>234</v>
      </c>
      <c r="B153" s="3" t="s">
        <v>13</v>
      </c>
      <c r="C153" s="3" t="s">
        <v>10</v>
      </c>
      <c r="D153" s="3" t="s">
        <v>235</v>
      </c>
      <c r="E153" s="3"/>
      <c r="F153" s="19">
        <f>F154+F155</f>
        <v>53.3</v>
      </c>
      <c r="G153" s="37">
        <f>G154+G155</f>
        <v>53.3</v>
      </c>
      <c r="H153" s="37">
        <f t="shared" si="6"/>
        <v>100</v>
      </c>
    </row>
    <row r="154" spans="1:8" ht="25.5">
      <c r="A154" s="2" t="s">
        <v>149</v>
      </c>
      <c r="B154" s="3" t="s">
        <v>13</v>
      </c>
      <c r="C154" s="3" t="s">
        <v>10</v>
      </c>
      <c r="D154" s="3" t="s">
        <v>235</v>
      </c>
      <c r="E154" s="3" t="s">
        <v>119</v>
      </c>
      <c r="F154" s="19">
        <v>34.3</v>
      </c>
      <c r="G154" s="37">
        <v>34.3</v>
      </c>
      <c r="H154" s="37">
        <f t="shared" si="6"/>
        <v>100</v>
      </c>
    </row>
    <row r="155" spans="1:8" ht="51">
      <c r="A155" s="2" t="s">
        <v>150</v>
      </c>
      <c r="B155" s="3" t="s">
        <v>13</v>
      </c>
      <c r="C155" s="3" t="s">
        <v>10</v>
      </c>
      <c r="D155" s="3" t="s">
        <v>235</v>
      </c>
      <c r="E155" s="3" t="s">
        <v>148</v>
      </c>
      <c r="F155" s="19">
        <v>19</v>
      </c>
      <c r="G155" s="37">
        <v>19</v>
      </c>
      <c r="H155" s="37">
        <f t="shared" si="6"/>
        <v>100</v>
      </c>
    </row>
    <row r="156" spans="1:8" ht="12.75">
      <c r="A156" s="17" t="s">
        <v>108</v>
      </c>
      <c r="B156" s="7" t="s">
        <v>12</v>
      </c>
      <c r="C156" s="7"/>
      <c r="D156" s="7"/>
      <c r="E156" s="7"/>
      <c r="F156" s="20">
        <f>F157+F165</f>
        <v>2247.9</v>
      </c>
      <c r="G156" s="37">
        <f>G157+G165</f>
        <v>1509</v>
      </c>
      <c r="H156" s="37">
        <f t="shared" si="6"/>
        <v>67.12932069931936</v>
      </c>
    </row>
    <row r="157" spans="1:8" ht="12.75">
      <c r="A157" s="2" t="s">
        <v>109</v>
      </c>
      <c r="B157" s="3" t="s">
        <v>12</v>
      </c>
      <c r="C157" s="3" t="s">
        <v>107</v>
      </c>
      <c r="D157" s="3"/>
      <c r="E157" s="3"/>
      <c r="F157" s="19">
        <f>F158</f>
        <v>2247.4</v>
      </c>
      <c r="G157" s="37">
        <f>G158</f>
        <v>1509</v>
      </c>
      <c r="H157" s="37">
        <f t="shared" si="6"/>
        <v>67.14425558423066</v>
      </c>
    </row>
    <row r="158" spans="1:8" ht="63.75">
      <c r="A158" s="2" t="s">
        <v>47</v>
      </c>
      <c r="B158" s="3" t="s">
        <v>12</v>
      </c>
      <c r="C158" s="3" t="s">
        <v>107</v>
      </c>
      <c r="D158" s="3" t="s">
        <v>120</v>
      </c>
      <c r="E158" s="3"/>
      <c r="F158" s="19">
        <f>F159+F162</f>
        <v>2247.4</v>
      </c>
      <c r="G158" s="37">
        <f>G159+G162</f>
        <v>1509</v>
      </c>
      <c r="H158" s="37">
        <f t="shared" si="6"/>
        <v>67.14425558423066</v>
      </c>
    </row>
    <row r="159" spans="1:8" ht="25.5">
      <c r="A159" s="2" t="s">
        <v>51</v>
      </c>
      <c r="B159" s="3" t="s">
        <v>12</v>
      </c>
      <c r="C159" s="3" t="s">
        <v>107</v>
      </c>
      <c r="D159" s="3" t="s">
        <v>122</v>
      </c>
      <c r="E159" s="3"/>
      <c r="F159" s="19">
        <f>F160</f>
        <v>2245.4</v>
      </c>
      <c r="G159" s="37">
        <f>G160</f>
        <v>1509</v>
      </c>
      <c r="H159" s="37">
        <f t="shared" si="6"/>
        <v>67.2040616371248</v>
      </c>
    </row>
    <row r="160" spans="1:8" ht="25.5">
      <c r="A160" s="2" t="s">
        <v>110</v>
      </c>
      <c r="B160" s="3" t="s">
        <v>12</v>
      </c>
      <c r="C160" s="3" t="s">
        <v>107</v>
      </c>
      <c r="D160" s="3" t="s">
        <v>128</v>
      </c>
      <c r="E160" s="3"/>
      <c r="F160" s="19">
        <f>F161</f>
        <v>2245.4</v>
      </c>
      <c r="G160" s="37">
        <f>G161</f>
        <v>1509</v>
      </c>
      <c r="H160" s="37">
        <f t="shared" si="6"/>
        <v>67.2040616371248</v>
      </c>
    </row>
    <row r="161" spans="1:8" ht="25.5">
      <c r="A161" s="2" t="s">
        <v>155</v>
      </c>
      <c r="B161" s="3" t="s">
        <v>12</v>
      </c>
      <c r="C161" s="3" t="s">
        <v>107</v>
      </c>
      <c r="D161" s="3" t="s">
        <v>128</v>
      </c>
      <c r="E161" s="3" t="s">
        <v>124</v>
      </c>
      <c r="F161" s="19">
        <v>2245.4</v>
      </c>
      <c r="G161" s="37">
        <v>1509</v>
      </c>
      <c r="H161" s="37">
        <f t="shared" si="6"/>
        <v>67.2040616371248</v>
      </c>
    </row>
    <row r="162" spans="1:8" ht="63.75">
      <c r="A162" s="2" t="s">
        <v>184</v>
      </c>
      <c r="B162" s="3" t="s">
        <v>12</v>
      </c>
      <c r="C162" s="3" t="s">
        <v>107</v>
      </c>
      <c r="D162" s="3" t="s">
        <v>181</v>
      </c>
      <c r="E162" s="3"/>
      <c r="F162" s="19">
        <f>F163</f>
        <v>2</v>
      </c>
      <c r="G162" s="37">
        <f>G163</f>
        <v>0</v>
      </c>
      <c r="H162" s="37">
        <f t="shared" si="6"/>
        <v>0</v>
      </c>
    </row>
    <row r="163" spans="1:8" ht="25.5">
      <c r="A163" s="2" t="s">
        <v>185</v>
      </c>
      <c r="B163" s="3" t="s">
        <v>12</v>
      </c>
      <c r="C163" s="3" t="s">
        <v>107</v>
      </c>
      <c r="D163" s="3" t="s">
        <v>182</v>
      </c>
      <c r="E163" s="3"/>
      <c r="F163" s="19">
        <f>F164</f>
        <v>2</v>
      </c>
      <c r="G163" s="37">
        <f>G164</f>
        <v>0</v>
      </c>
      <c r="H163" s="37">
        <f t="shared" si="6"/>
        <v>0</v>
      </c>
    </row>
    <row r="164" spans="1:8" ht="25.5">
      <c r="A164" s="2" t="s">
        <v>155</v>
      </c>
      <c r="B164" s="3" t="s">
        <v>12</v>
      </c>
      <c r="C164" s="3" t="s">
        <v>107</v>
      </c>
      <c r="D164" s="3" t="s">
        <v>183</v>
      </c>
      <c r="E164" s="3" t="s">
        <v>124</v>
      </c>
      <c r="F164" s="19">
        <v>2</v>
      </c>
      <c r="G164" s="37"/>
      <c r="H164" s="37">
        <f t="shared" si="6"/>
        <v>0</v>
      </c>
    </row>
    <row r="165" spans="1:8" ht="25.5">
      <c r="A165" s="2" t="s">
        <v>170</v>
      </c>
      <c r="B165" s="3" t="s">
        <v>12</v>
      </c>
      <c r="C165" s="3" t="s">
        <v>26</v>
      </c>
      <c r="D165" s="3"/>
      <c r="E165" s="3"/>
      <c r="F165" s="19">
        <f aca="true" t="shared" si="8" ref="F165:G168">F166</f>
        <v>0.5</v>
      </c>
      <c r="G165" s="37">
        <f t="shared" si="8"/>
        <v>0</v>
      </c>
      <c r="H165" s="37">
        <f t="shared" si="6"/>
        <v>0</v>
      </c>
    </row>
    <row r="166" spans="1:8" ht="51">
      <c r="A166" s="2" t="s">
        <v>169</v>
      </c>
      <c r="B166" s="3" t="s">
        <v>12</v>
      </c>
      <c r="C166" s="3" t="s">
        <v>26</v>
      </c>
      <c r="D166" s="3" t="s">
        <v>172</v>
      </c>
      <c r="E166" s="3"/>
      <c r="F166" s="19">
        <f t="shared" si="8"/>
        <v>0.5</v>
      </c>
      <c r="G166" s="37">
        <f t="shared" si="8"/>
        <v>0</v>
      </c>
      <c r="H166" s="37">
        <f t="shared" si="6"/>
        <v>0</v>
      </c>
    </row>
    <row r="167" spans="1:8" ht="25.5">
      <c r="A167" s="2" t="s">
        <v>171</v>
      </c>
      <c r="B167" s="3" t="s">
        <v>12</v>
      </c>
      <c r="C167" s="3" t="s">
        <v>26</v>
      </c>
      <c r="D167" s="3" t="s">
        <v>173</v>
      </c>
      <c r="E167" s="3"/>
      <c r="F167" s="19">
        <f t="shared" si="8"/>
        <v>0.5</v>
      </c>
      <c r="G167" s="37">
        <f t="shared" si="8"/>
        <v>0</v>
      </c>
      <c r="H167" s="37">
        <f t="shared" si="6"/>
        <v>0</v>
      </c>
    </row>
    <row r="168" spans="1:8" ht="25.5">
      <c r="A168" s="2" t="s">
        <v>63</v>
      </c>
      <c r="B168" s="3" t="s">
        <v>12</v>
      </c>
      <c r="C168" s="3" t="s">
        <v>26</v>
      </c>
      <c r="D168" s="3" t="s">
        <v>174</v>
      </c>
      <c r="E168" s="3"/>
      <c r="F168" s="19">
        <f t="shared" si="8"/>
        <v>0.5</v>
      </c>
      <c r="G168" s="37">
        <f t="shared" si="8"/>
        <v>0</v>
      </c>
      <c r="H168" s="37">
        <f t="shared" si="6"/>
        <v>0</v>
      </c>
    </row>
    <row r="169" spans="1:8" ht="25.5">
      <c r="A169" s="2" t="s">
        <v>155</v>
      </c>
      <c r="B169" s="3" t="s">
        <v>12</v>
      </c>
      <c r="C169" s="3" t="s">
        <v>26</v>
      </c>
      <c r="D169" s="3" t="s">
        <v>174</v>
      </c>
      <c r="E169" s="3" t="s">
        <v>124</v>
      </c>
      <c r="F169" s="19">
        <v>0.5</v>
      </c>
      <c r="G169" s="37"/>
      <c r="H169" s="37">
        <f t="shared" si="6"/>
        <v>0</v>
      </c>
    </row>
    <row r="170" spans="1:8" ht="12.75">
      <c r="A170" s="6" t="s">
        <v>175</v>
      </c>
      <c r="B170" s="3" t="s">
        <v>8</v>
      </c>
      <c r="C170" s="3" t="s">
        <v>30</v>
      </c>
      <c r="D170" s="3"/>
      <c r="E170" s="3"/>
      <c r="F170" s="20">
        <f>F175+F187</f>
        <v>474.8</v>
      </c>
      <c r="G170" s="37">
        <f>G175+G187</f>
        <v>386.6</v>
      </c>
      <c r="H170" s="37">
        <f t="shared" si="6"/>
        <v>81.42375737152486</v>
      </c>
    </row>
    <row r="171" spans="1:8" ht="12.75" hidden="1">
      <c r="A171" s="6" t="s">
        <v>67</v>
      </c>
      <c r="B171" s="3" t="s">
        <v>8</v>
      </c>
      <c r="C171" s="3" t="s">
        <v>7</v>
      </c>
      <c r="D171" s="3"/>
      <c r="E171" s="3"/>
      <c r="F171" s="19"/>
      <c r="G171" s="37"/>
      <c r="H171" s="37" t="e">
        <f t="shared" si="6"/>
        <v>#DIV/0!</v>
      </c>
    </row>
    <row r="172" spans="1:8" ht="25.5" hidden="1">
      <c r="A172" s="6" t="s">
        <v>68</v>
      </c>
      <c r="B172" s="3" t="s">
        <v>8</v>
      </c>
      <c r="C172" s="3" t="s">
        <v>7</v>
      </c>
      <c r="D172" s="3" t="s">
        <v>102</v>
      </c>
      <c r="E172" s="3"/>
      <c r="F172" s="19"/>
      <c r="G172" s="37"/>
      <c r="H172" s="37" t="e">
        <f t="shared" si="6"/>
        <v>#DIV/0!</v>
      </c>
    </row>
    <row r="173" spans="1:8" ht="25.5" hidden="1">
      <c r="A173" s="2" t="s">
        <v>63</v>
      </c>
      <c r="B173" s="3" t="s">
        <v>8</v>
      </c>
      <c r="C173" s="3" t="s">
        <v>7</v>
      </c>
      <c r="D173" s="3" t="s">
        <v>195</v>
      </c>
      <c r="E173" s="3"/>
      <c r="F173" s="19"/>
      <c r="G173" s="37"/>
      <c r="H173" s="37" t="e">
        <f t="shared" si="6"/>
        <v>#DIV/0!</v>
      </c>
    </row>
    <row r="174" spans="1:8" ht="25.5" hidden="1">
      <c r="A174" s="2" t="s">
        <v>52</v>
      </c>
      <c r="B174" s="3" t="s">
        <v>8</v>
      </c>
      <c r="C174" s="3" t="s">
        <v>7</v>
      </c>
      <c r="D174" s="3" t="s">
        <v>195</v>
      </c>
      <c r="E174" s="3" t="s">
        <v>86</v>
      </c>
      <c r="F174" s="19"/>
      <c r="G174" s="37"/>
      <c r="H174" s="37" t="e">
        <f t="shared" si="6"/>
        <v>#DIV/0!</v>
      </c>
    </row>
    <row r="175" spans="1:8" ht="12.75">
      <c r="A175" s="6" t="s">
        <v>38</v>
      </c>
      <c r="B175" s="3" t="s">
        <v>8</v>
      </c>
      <c r="C175" s="3" t="s">
        <v>11</v>
      </c>
      <c r="D175" s="3"/>
      <c r="E175" s="3"/>
      <c r="F175" s="19">
        <f>F181</f>
        <v>459.8</v>
      </c>
      <c r="G175" s="37">
        <f>G181</f>
        <v>386.6</v>
      </c>
      <c r="H175" s="37">
        <f t="shared" si="6"/>
        <v>84.08003479773815</v>
      </c>
    </row>
    <row r="176" spans="1:8" ht="63.75" hidden="1">
      <c r="A176" s="2" t="s">
        <v>47</v>
      </c>
      <c r="B176" s="3" t="s">
        <v>8</v>
      </c>
      <c r="C176" s="3" t="s">
        <v>11</v>
      </c>
      <c r="D176" s="3" t="s">
        <v>83</v>
      </c>
      <c r="E176" s="3"/>
      <c r="F176" s="19"/>
      <c r="G176" s="37"/>
      <c r="H176" s="37"/>
    </row>
    <row r="177" spans="1:8" ht="51" hidden="1">
      <c r="A177" s="6" t="s">
        <v>69</v>
      </c>
      <c r="B177" s="3" t="s">
        <v>8</v>
      </c>
      <c r="C177" s="3" t="s">
        <v>11</v>
      </c>
      <c r="D177" s="3" t="s">
        <v>40</v>
      </c>
      <c r="E177" s="3" t="s">
        <v>31</v>
      </c>
      <c r="F177" s="19"/>
      <c r="G177" s="37"/>
      <c r="H177" s="37"/>
    </row>
    <row r="178" spans="1:8" ht="25.5" hidden="1">
      <c r="A178" s="2" t="s">
        <v>51</v>
      </c>
      <c r="B178" s="3" t="s">
        <v>8</v>
      </c>
      <c r="C178" s="3" t="s">
        <v>11</v>
      </c>
      <c r="D178" s="3" t="s">
        <v>85</v>
      </c>
      <c r="E178" s="3"/>
      <c r="F178" s="19"/>
      <c r="G178" s="37"/>
      <c r="H178" s="37"/>
    </row>
    <row r="179" spans="1:8" ht="63.75" hidden="1">
      <c r="A179" s="2" t="s">
        <v>70</v>
      </c>
      <c r="B179" s="3" t="s">
        <v>8</v>
      </c>
      <c r="C179" s="3" t="s">
        <v>11</v>
      </c>
      <c r="D179" s="3" t="s">
        <v>196</v>
      </c>
      <c r="E179" s="3"/>
      <c r="F179" s="19" t="s">
        <v>103</v>
      </c>
      <c r="G179" s="37" t="s">
        <v>103</v>
      </c>
      <c r="H179" s="37" t="e">
        <f t="shared" si="6"/>
        <v>#VALUE!</v>
      </c>
    </row>
    <row r="180" spans="1:8" ht="51" hidden="1">
      <c r="A180" s="2" t="s">
        <v>71</v>
      </c>
      <c r="B180" s="3" t="s">
        <v>8</v>
      </c>
      <c r="C180" s="3" t="s">
        <v>11</v>
      </c>
      <c r="D180" s="3" t="s">
        <v>196</v>
      </c>
      <c r="E180" s="3" t="s">
        <v>104</v>
      </c>
      <c r="F180" s="19"/>
      <c r="G180" s="37"/>
      <c r="H180" s="37" t="e">
        <f t="shared" si="6"/>
        <v>#DIV/0!</v>
      </c>
    </row>
    <row r="181" spans="1:8" ht="63.75">
      <c r="A181" s="2" t="s">
        <v>47</v>
      </c>
      <c r="B181" s="3" t="s">
        <v>8</v>
      </c>
      <c r="C181" s="3" t="s">
        <v>11</v>
      </c>
      <c r="D181" s="3" t="s">
        <v>120</v>
      </c>
      <c r="E181" s="3"/>
      <c r="F181" s="19">
        <f>F182</f>
        <v>459.8</v>
      </c>
      <c r="G181" s="37">
        <f>G182</f>
        <v>386.6</v>
      </c>
      <c r="H181" s="37">
        <f t="shared" si="6"/>
        <v>84.08003479773815</v>
      </c>
    </row>
    <row r="182" spans="1:8" ht="25.5">
      <c r="A182" s="2" t="s">
        <v>51</v>
      </c>
      <c r="B182" s="3" t="s">
        <v>8</v>
      </c>
      <c r="C182" s="3" t="s">
        <v>11</v>
      </c>
      <c r="D182" s="3" t="s">
        <v>122</v>
      </c>
      <c r="E182" s="3"/>
      <c r="F182" s="19">
        <f>F183+F185</f>
        <v>459.8</v>
      </c>
      <c r="G182" s="37">
        <f>G183+G185</f>
        <v>386.6</v>
      </c>
      <c r="H182" s="37">
        <f t="shared" si="6"/>
        <v>84.08003479773815</v>
      </c>
    </row>
    <row r="183" spans="1:8" ht="25.5">
      <c r="A183" s="2" t="s">
        <v>39</v>
      </c>
      <c r="B183" s="3" t="s">
        <v>8</v>
      </c>
      <c r="C183" s="3" t="s">
        <v>11</v>
      </c>
      <c r="D183" s="3" t="s">
        <v>197</v>
      </c>
      <c r="E183" s="3"/>
      <c r="F183" s="19">
        <f>F184</f>
        <v>73.3</v>
      </c>
      <c r="G183" s="37">
        <f>G184</f>
        <v>0.1</v>
      </c>
      <c r="H183" s="37">
        <f t="shared" si="6"/>
        <v>0.13642564802182813</v>
      </c>
    </row>
    <row r="184" spans="1:8" ht="25.5">
      <c r="A184" s="2" t="s">
        <v>155</v>
      </c>
      <c r="B184" s="3" t="s">
        <v>8</v>
      </c>
      <c r="C184" s="3" t="s">
        <v>11</v>
      </c>
      <c r="D184" s="3" t="s">
        <v>197</v>
      </c>
      <c r="E184" s="3" t="s">
        <v>124</v>
      </c>
      <c r="F184" s="19">
        <v>73.3</v>
      </c>
      <c r="G184" s="37">
        <v>0.1</v>
      </c>
      <c r="H184" s="37">
        <f t="shared" si="6"/>
        <v>0.13642564802182813</v>
      </c>
    </row>
    <row r="185" spans="1:8" ht="25.5">
      <c r="A185" s="2" t="s">
        <v>234</v>
      </c>
      <c r="B185" s="3" t="s">
        <v>8</v>
      </c>
      <c r="C185" s="3" t="s">
        <v>11</v>
      </c>
      <c r="D185" s="3" t="s">
        <v>235</v>
      </c>
      <c r="E185" s="3"/>
      <c r="F185" s="19">
        <f>F186</f>
        <v>386.5</v>
      </c>
      <c r="G185" s="37">
        <f>G186</f>
        <v>386.5</v>
      </c>
      <c r="H185" s="37">
        <f t="shared" si="6"/>
        <v>100</v>
      </c>
    </row>
    <row r="186" spans="1:8" ht="25.5">
      <c r="A186" s="2" t="s">
        <v>155</v>
      </c>
      <c r="B186" s="3" t="s">
        <v>8</v>
      </c>
      <c r="C186" s="3" t="s">
        <v>11</v>
      </c>
      <c r="D186" s="3" t="s">
        <v>235</v>
      </c>
      <c r="E186" s="3" t="s">
        <v>124</v>
      </c>
      <c r="F186" s="19">
        <v>386.5</v>
      </c>
      <c r="G186" s="37">
        <v>386.5</v>
      </c>
      <c r="H186" s="37">
        <f t="shared" si="6"/>
        <v>100</v>
      </c>
    </row>
    <row r="187" spans="1:8" ht="12.75">
      <c r="A187" s="6" t="s">
        <v>33</v>
      </c>
      <c r="B187" s="3" t="s">
        <v>8</v>
      </c>
      <c r="C187" s="3" t="s">
        <v>13</v>
      </c>
      <c r="D187" s="3"/>
      <c r="E187" s="3"/>
      <c r="F187" s="19">
        <f>F188+F200+F204</f>
        <v>15</v>
      </c>
      <c r="G187" s="37">
        <f>G188+G200+G204</f>
        <v>0</v>
      </c>
      <c r="H187" s="37">
        <f t="shared" si="6"/>
        <v>0</v>
      </c>
    </row>
    <row r="188" spans="1:8" ht="63.75">
      <c r="A188" s="2" t="s">
        <v>47</v>
      </c>
      <c r="B188" s="3" t="s">
        <v>8</v>
      </c>
      <c r="C188" s="3" t="s">
        <v>13</v>
      </c>
      <c r="D188" s="3" t="s">
        <v>120</v>
      </c>
      <c r="E188" s="3"/>
      <c r="F188" s="19">
        <f>F189</f>
        <v>3</v>
      </c>
      <c r="G188" s="37">
        <f>G189</f>
        <v>0</v>
      </c>
      <c r="H188" s="37">
        <f t="shared" si="6"/>
        <v>0</v>
      </c>
    </row>
    <row r="189" spans="1:8" ht="25.5">
      <c r="A189" s="2" t="s">
        <v>51</v>
      </c>
      <c r="B189" s="3" t="s">
        <v>8</v>
      </c>
      <c r="C189" s="3" t="s">
        <v>13</v>
      </c>
      <c r="D189" s="3" t="s">
        <v>122</v>
      </c>
      <c r="E189" s="3"/>
      <c r="F189" s="19">
        <f>F190+F192+F198</f>
        <v>3</v>
      </c>
      <c r="G189" s="37">
        <f>G190+G192+G198</f>
        <v>0</v>
      </c>
      <c r="H189" s="37">
        <f t="shared" si="6"/>
        <v>0</v>
      </c>
    </row>
    <row r="190" spans="1:8" ht="12.75">
      <c r="A190" s="6" t="s">
        <v>34</v>
      </c>
      <c r="B190" s="3" t="s">
        <v>8</v>
      </c>
      <c r="C190" s="3" t="s">
        <v>13</v>
      </c>
      <c r="D190" s="3" t="s">
        <v>129</v>
      </c>
      <c r="E190" s="3"/>
      <c r="F190" s="19">
        <f>F191</f>
        <v>1</v>
      </c>
      <c r="G190" s="37">
        <f>G191</f>
        <v>0</v>
      </c>
      <c r="H190" s="37">
        <f t="shared" si="6"/>
        <v>0</v>
      </c>
    </row>
    <row r="191" spans="1:8" ht="25.5">
      <c r="A191" s="2" t="s">
        <v>155</v>
      </c>
      <c r="B191" s="3" t="s">
        <v>8</v>
      </c>
      <c r="C191" s="3" t="s">
        <v>13</v>
      </c>
      <c r="D191" s="3" t="s">
        <v>129</v>
      </c>
      <c r="E191" s="3" t="s">
        <v>124</v>
      </c>
      <c r="F191" s="19">
        <v>1</v>
      </c>
      <c r="G191" s="37"/>
      <c r="H191" s="37">
        <f t="shared" si="6"/>
        <v>0</v>
      </c>
    </row>
    <row r="192" spans="1:8" ht="51">
      <c r="A192" s="6" t="s">
        <v>72</v>
      </c>
      <c r="B192" s="3" t="s">
        <v>8</v>
      </c>
      <c r="C192" s="3" t="s">
        <v>13</v>
      </c>
      <c r="D192" s="3" t="s">
        <v>198</v>
      </c>
      <c r="E192" s="3"/>
      <c r="F192" s="19">
        <f>F193</f>
        <v>1</v>
      </c>
      <c r="G192" s="37">
        <f>G193</f>
        <v>0</v>
      </c>
      <c r="H192" s="37">
        <f t="shared" si="6"/>
        <v>0</v>
      </c>
    </row>
    <row r="193" spans="1:8" ht="25.5">
      <c r="A193" s="2" t="s">
        <v>155</v>
      </c>
      <c r="B193" s="3" t="s">
        <v>8</v>
      </c>
      <c r="C193" s="3" t="s">
        <v>13</v>
      </c>
      <c r="D193" s="3" t="s">
        <v>198</v>
      </c>
      <c r="E193" s="3" t="s">
        <v>124</v>
      </c>
      <c r="F193" s="19">
        <v>1</v>
      </c>
      <c r="G193" s="37"/>
      <c r="H193" s="37">
        <f t="shared" si="6"/>
        <v>0</v>
      </c>
    </row>
    <row r="194" spans="1:8" ht="12.75" hidden="1">
      <c r="A194" s="6" t="s">
        <v>73</v>
      </c>
      <c r="B194" s="3" t="s">
        <v>8</v>
      </c>
      <c r="C194" s="3" t="s">
        <v>13</v>
      </c>
      <c r="D194" s="3" t="s">
        <v>199</v>
      </c>
      <c r="E194" s="3"/>
      <c r="F194" s="19"/>
      <c r="G194" s="37"/>
      <c r="H194" s="37" t="e">
        <f t="shared" si="6"/>
        <v>#DIV/0!</v>
      </c>
    </row>
    <row r="195" spans="1:8" ht="25.5" hidden="1">
      <c r="A195" s="2" t="s">
        <v>52</v>
      </c>
      <c r="B195" s="3" t="s">
        <v>8</v>
      </c>
      <c r="C195" s="3" t="s">
        <v>13</v>
      </c>
      <c r="D195" s="3" t="s">
        <v>199</v>
      </c>
      <c r="E195" s="3" t="s">
        <v>86</v>
      </c>
      <c r="F195" s="19"/>
      <c r="G195" s="37"/>
      <c r="H195" s="37" t="e">
        <f t="shared" si="6"/>
        <v>#DIV/0!</v>
      </c>
    </row>
    <row r="196" spans="1:8" ht="12.75" hidden="1">
      <c r="A196" s="6" t="s">
        <v>35</v>
      </c>
      <c r="B196" s="3" t="s">
        <v>8</v>
      </c>
      <c r="C196" s="3" t="s">
        <v>13</v>
      </c>
      <c r="D196" s="3" t="s">
        <v>200</v>
      </c>
      <c r="E196" s="3"/>
      <c r="F196" s="19"/>
      <c r="G196" s="37"/>
      <c r="H196" s="37" t="e">
        <f t="shared" si="6"/>
        <v>#DIV/0!</v>
      </c>
    </row>
    <row r="197" spans="1:8" ht="25.5" hidden="1">
      <c r="A197" s="2" t="s">
        <v>52</v>
      </c>
      <c r="B197" s="3" t="s">
        <v>8</v>
      </c>
      <c r="C197" s="3" t="s">
        <v>13</v>
      </c>
      <c r="D197" s="3" t="s">
        <v>200</v>
      </c>
      <c r="E197" s="3" t="s">
        <v>86</v>
      </c>
      <c r="F197" s="19"/>
      <c r="G197" s="37"/>
      <c r="H197" s="37" t="e">
        <f t="shared" si="6"/>
        <v>#DIV/0!</v>
      </c>
    </row>
    <row r="198" spans="1:8" ht="25.5">
      <c r="A198" s="6" t="s">
        <v>36</v>
      </c>
      <c r="B198" s="3" t="s">
        <v>8</v>
      </c>
      <c r="C198" s="3" t="s">
        <v>13</v>
      </c>
      <c r="D198" s="3" t="s">
        <v>201</v>
      </c>
      <c r="E198" s="3"/>
      <c r="F198" s="19">
        <f>F199</f>
        <v>1</v>
      </c>
      <c r="G198" s="37">
        <f>G199</f>
        <v>0</v>
      </c>
      <c r="H198" s="37">
        <f t="shared" si="6"/>
        <v>0</v>
      </c>
    </row>
    <row r="199" spans="1:8" ht="25.5">
      <c r="A199" s="2" t="s">
        <v>155</v>
      </c>
      <c r="B199" s="3" t="s">
        <v>8</v>
      </c>
      <c r="C199" s="3" t="s">
        <v>13</v>
      </c>
      <c r="D199" s="3" t="s">
        <v>201</v>
      </c>
      <c r="E199" s="3" t="s">
        <v>124</v>
      </c>
      <c r="F199" s="19">
        <v>1</v>
      </c>
      <c r="G199" s="37"/>
      <c r="H199" s="37">
        <f t="shared" si="6"/>
        <v>0</v>
      </c>
    </row>
    <row r="200" spans="1:8" ht="63.75">
      <c r="A200" s="2" t="s">
        <v>224</v>
      </c>
      <c r="B200" s="3" t="s">
        <v>8</v>
      </c>
      <c r="C200" s="3" t="s">
        <v>13</v>
      </c>
      <c r="D200" s="3" t="s">
        <v>130</v>
      </c>
      <c r="E200" s="3"/>
      <c r="F200" s="19">
        <f aca="true" t="shared" si="9" ref="F200:G202">F201</f>
        <v>10</v>
      </c>
      <c r="G200" s="37">
        <f t="shared" si="9"/>
        <v>0</v>
      </c>
      <c r="H200" s="37">
        <f t="shared" si="6"/>
        <v>0</v>
      </c>
    </row>
    <row r="201" spans="1:8" ht="38.25">
      <c r="A201" s="2" t="s">
        <v>134</v>
      </c>
      <c r="B201" s="3" t="s">
        <v>8</v>
      </c>
      <c r="C201" s="3" t="s">
        <v>13</v>
      </c>
      <c r="D201" s="3" t="s">
        <v>133</v>
      </c>
      <c r="E201" s="3"/>
      <c r="F201" s="19">
        <f t="shared" si="9"/>
        <v>10</v>
      </c>
      <c r="G201" s="37">
        <f t="shared" si="9"/>
        <v>0</v>
      </c>
      <c r="H201" s="37">
        <f t="shared" si="6"/>
        <v>0</v>
      </c>
    </row>
    <row r="202" spans="1:8" ht="38.25">
      <c r="A202" s="2" t="s">
        <v>115</v>
      </c>
      <c r="B202" s="3" t="s">
        <v>8</v>
      </c>
      <c r="C202" s="3" t="s">
        <v>13</v>
      </c>
      <c r="D202" s="3" t="s">
        <v>202</v>
      </c>
      <c r="E202" s="3"/>
      <c r="F202" s="19">
        <f t="shared" si="9"/>
        <v>10</v>
      </c>
      <c r="G202" s="37">
        <f t="shared" si="9"/>
        <v>0</v>
      </c>
      <c r="H202" s="37">
        <f t="shared" si="6"/>
        <v>0</v>
      </c>
    </row>
    <row r="203" spans="1:8" ht="25.5">
      <c r="A203" s="2" t="s">
        <v>155</v>
      </c>
      <c r="B203" s="3" t="s">
        <v>8</v>
      </c>
      <c r="C203" s="3" t="s">
        <v>13</v>
      </c>
      <c r="D203" s="3" t="s">
        <v>202</v>
      </c>
      <c r="E203" s="3" t="s">
        <v>124</v>
      </c>
      <c r="F203" s="19">
        <v>10</v>
      </c>
      <c r="G203" s="37"/>
      <c r="H203" s="37">
        <f t="shared" si="6"/>
        <v>0</v>
      </c>
    </row>
    <row r="204" spans="1:8" ht="51">
      <c r="A204" s="2" t="s">
        <v>186</v>
      </c>
      <c r="B204" s="3" t="s">
        <v>8</v>
      </c>
      <c r="C204" s="3" t="s">
        <v>13</v>
      </c>
      <c r="D204" s="3" t="s">
        <v>187</v>
      </c>
      <c r="E204" s="18"/>
      <c r="F204" s="21">
        <f>F206</f>
        <v>2</v>
      </c>
      <c r="G204" s="37">
        <f>G206</f>
        <v>0</v>
      </c>
      <c r="H204" s="37">
        <f t="shared" si="6"/>
        <v>0</v>
      </c>
    </row>
    <row r="205" spans="1:8" ht="25.5">
      <c r="A205" s="9" t="s">
        <v>188</v>
      </c>
      <c r="B205" s="3" t="s">
        <v>8</v>
      </c>
      <c r="C205" s="3" t="s">
        <v>13</v>
      </c>
      <c r="D205" s="3" t="s">
        <v>203</v>
      </c>
      <c r="E205" s="3"/>
      <c r="F205" s="21">
        <f>F206</f>
        <v>2</v>
      </c>
      <c r="G205" s="37">
        <f>G206</f>
        <v>0</v>
      </c>
      <c r="H205" s="37">
        <f t="shared" si="6"/>
        <v>0</v>
      </c>
    </row>
    <row r="206" spans="1:8" ht="25.5">
      <c r="A206" s="2" t="s">
        <v>155</v>
      </c>
      <c r="B206" s="3" t="s">
        <v>8</v>
      </c>
      <c r="C206" s="3" t="s">
        <v>13</v>
      </c>
      <c r="D206" s="3" t="s">
        <v>203</v>
      </c>
      <c r="E206" s="3" t="s">
        <v>124</v>
      </c>
      <c r="F206" s="22">
        <v>2</v>
      </c>
      <c r="G206" s="37"/>
      <c r="H206" s="37">
        <f aca="true" t="shared" si="10" ref="H206:H261">G206/F206*100</f>
        <v>0</v>
      </c>
    </row>
    <row r="207" spans="1:8" ht="12.75">
      <c r="A207" s="6" t="s">
        <v>74</v>
      </c>
      <c r="B207" s="3" t="s">
        <v>9</v>
      </c>
      <c r="C207" s="3" t="s">
        <v>30</v>
      </c>
      <c r="D207" s="3"/>
      <c r="E207" s="3"/>
      <c r="F207" s="20">
        <f>F208+F227</f>
        <v>2550.751708217913</v>
      </c>
      <c r="G207" s="37">
        <f>G208+G227</f>
        <v>1242.2999999999997</v>
      </c>
      <c r="H207" s="37">
        <f t="shared" si="10"/>
        <v>48.70328993596695</v>
      </c>
    </row>
    <row r="208" spans="1:8" ht="12.75">
      <c r="A208" s="6" t="s">
        <v>75</v>
      </c>
      <c r="B208" s="3" t="s">
        <v>9</v>
      </c>
      <c r="C208" s="3" t="s">
        <v>7</v>
      </c>
      <c r="D208" s="3"/>
      <c r="E208" s="3"/>
      <c r="F208" s="19">
        <f>F209</f>
        <v>1499.1517082179132</v>
      </c>
      <c r="G208" s="37">
        <f>G209</f>
        <v>790.1999999999998</v>
      </c>
      <c r="H208" s="37">
        <f t="shared" si="10"/>
        <v>52.70980886513043</v>
      </c>
    </row>
    <row r="209" spans="1:8" ht="63.75">
      <c r="A209" s="2" t="s">
        <v>47</v>
      </c>
      <c r="B209" s="3" t="s">
        <v>9</v>
      </c>
      <c r="C209" s="3" t="s">
        <v>7</v>
      </c>
      <c r="D209" s="3" t="s">
        <v>120</v>
      </c>
      <c r="E209" s="3"/>
      <c r="F209" s="19">
        <f>F210+F220</f>
        <v>1499.1517082179132</v>
      </c>
      <c r="G209" s="37">
        <f>G210+G220</f>
        <v>790.1999999999998</v>
      </c>
      <c r="H209" s="37">
        <f t="shared" si="10"/>
        <v>52.70980886513043</v>
      </c>
    </row>
    <row r="210" spans="1:8" ht="25.5">
      <c r="A210" s="2" t="s">
        <v>154</v>
      </c>
      <c r="B210" s="3" t="s">
        <v>9</v>
      </c>
      <c r="C210" s="3" t="s">
        <v>7</v>
      </c>
      <c r="D210" s="3" t="s">
        <v>122</v>
      </c>
      <c r="E210" s="3"/>
      <c r="F210" s="19">
        <f>F211+H211</f>
        <v>1121.0517082179133</v>
      </c>
      <c r="G210" s="37">
        <f>G211+I211</f>
        <v>412.09999999999997</v>
      </c>
      <c r="H210" s="37">
        <f t="shared" si="10"/>
        <v>36.76012417438775</v>
      </c>
    </row>
    <row r="211" spans="1:8" ht="38.25">
      <c r="A211" s="2" t="s">
        <v>76</v>
      </c>
      <c r="B211" s="3" t="s">
        <v>9</v>
      </c>
      <c r="C211" s="3" t="s">
        <v>7</v>
      </c>
      <c r="D211" s="3" t="s">
        <v>131</v>
      </c>
      <c r="E211" s="3"/>
      <c r="F211" s="19">
        <f>F212+F213+F215+F216+F217+F218+F219</f>
        <v>1083</v>
      </c>
      <c r="G211" s="37">
        <f>G212+G213+G215+G216+G217+G218+G219</f>
        <v>412.09999999999997</v>
      </c>
      <c r="H211" s="37">
        <f t="shared" si="10"/>
        <v>38.0517082179132</v>
      </c>
    </row>
    <row r="212" spans="1:8" ht="12.75">
      <c r="A212" s="2" t="s">
        <v>152</v>
      </c>
      <c r="B212" s="3" t="s">
        <v>9</v>
      </c>
      <c r="C212" s="3" t="s">
        <v>7</v>
      </c>
      <c r="D212" s="3" t="s">
        <v>131</v>
      </c>
      <c r="E212" s="3" t="s">
        <v>132</v>
      </c>
      <c r="F212" s="19">
        <v>809</v>
      </c>
      <c r="G212" s="37">
        <v>371.7</v>
      </c>
      <c r="H212" s="37">
        <f t="shared" si="10"/>
        <v>45.94561186650185</v>
      </c>
    </row>
    <row r="213" spans="1:8" ht="51">
      <c r="A213" s="2" t="s">
        <v>153</v>
      </c>
      <c r="B213" s="3" t="s">
        <v>9</v>
      </c>
      <c r="C213" s="3" t="s">
        <v>7</v>
      </c>
      <c r="D213" s="3" t="s">
        <v>131</v>
      </c>
      <c r="E213" s="3" t="s">
        <v>151</v>
      </c>
      <c r="F213" s="19">
        <v>195</v>
      </c>
      <c r="G213" s="37">
        <v>23.5</v>
      </c>
      <c r="H213" s="37">
        <f t="shared" si="10"/>
        <v>12.051282051282051</v>
      </c>
    </row>
    <row r="214" spans="1:8" ht="38.25" hidden="1">
      <c r="A214" s="2" t="s">
        <v>162</v>
      </c>
      <c r="B214" s="3" t="s">
        <v>9</v>
      </c>
      <c r="C214" s="3" t="s">
        <v>7</v>
      </c>
      <c r="D214" s="3" t="s">
        <v>131</v>
      </c>
      <c r="E214" s="3" t="s">
        <v>161</v>
      </c>
      <c r="F214" s="19"/>
      <c r="G214" s="37"/>
      <c r="H214" s="37" t="e">
        <f t="shared" si="10"/>
        <v>#DIV/0!</v>
      </c>
    </row>
    <row r="215" spans="1:8" ht="38.25" hidden="1">
      <c r="A215" s="2" t="s">
        <v>189</v>
      </c>
      <c r="B215" s="3" t="s">
        <v>9</v>
      </c>
      <c r="C215" s="3" t="s">
        <v>7</v>
      </c>
      <c r="D215" s="3" t="s">
        <v>131</v>
      </c>
      <c r="E215" s="3" t="s">
        <v>161</v>
      </c>
      <c r="F215" s="19"/>
      <c r="G215" s="37"/>
      <c r="H215" s="37" t="e">
        <f t="shared" si="10"/>
        <v>#DIV/0!</v>
      </c>
    </row>
    <row r="216" spans="1:8" ht="25.5">
      <c r="A216" s="2" t="s">
        <v>155</v>
      </c>
      <c r="B216" s="3" t="s">
        <v>9</v>
      </c>
      <c r="C216" s="3" t="s">
        <v>7</v>
      </c>
      <c r="D216" s="3" t="s">
        <v>131</v>
      </c>
      <c r="E216" s="3" t="s">
        <v>124</v>
      </c>
      <c r="F216" s="19">
        <v>70</v>
      </c>
      <c r="G216" s="37">
        <v>14.4</v>
      </c>
      <c r="H216" s="37">
        <f t="shared" si="10"/>
        <v>20.57142857142857</v>
      </c>
    </row>
    <row r="217" spans="1:8" ht="114.75">
      <c r="A217" s="15" t="s">
        <v>156</v>
      </c>
      <c r="B217" s="3" t="s">
        <v>9</v>
      </c>
      <c r="C217" s="3" t="s">
        <v>7</v>
      </c>
      <c r="D217" s="3" t="s">
        <v>131</v>
      </c>
      <c r="E217" s="3" t="s">
        <v>147</v>
      </c>
      <c r="F217" s="19">
        <v>1</v>
      </c>
      <c r="G217" s="37">
        <v>0.5</v>
      </c>
      <c r="H217" s="37">
        <f t="shared" si="10"/>
        <v>50</v>
      </c>
    </row>
    <row r="218" spans="1:8" ht="12.75">
      <c r="A218" s="15" t="s">
        <v>159</v>
      </c>
      <c r="B218" s="3" t="s">
        <v>9</v>
      </c>
      <c r="C218" s="3" t="s">
        <v>7</v>
      </c>
      <c r="D218" s="3" t="s">
        <v>131</v>
      </c>
      <c r="E218" s="3" t="s">
        <v>118</v>
      </c>
      <c r="F218" s="19">
        <v>2</v>
      </c>
      <c r="G218" s="37">
        <v>2</v>
      </c>
      <c r="H218" s="37">
        <f t="shared" si="10"/>
        <v>100</v>
      </c>
    </row>
    <row r="219" spans="1:8" ht="12.75">
      <c r="A219" s="15" t="s">
        <v>160</v>
      </c>
      <c r="B219" s="3" t="s">
        <v>9</v>
      </c>
      <c r="C219" s="3" t="s">
        <v>7</v>
      </c>
      <c r="D219" s="3" t="s">
        <v>131</v>
      </c>
      <c r="E219" s="3" t="s">
        <v>158</v>
      </c>
      <c r="F219" s="19">
        <v>6</v>
      </c>
      <c r="G219" s="37"/>
      <c r="H219" s="37">
        <f t="shared" si="10"/>
        <v>0</v>
      </c>
    </row>
    <row r="220" spans="1:8" ht="25.5">
      <c r="A220" s="2" t="s">
        <v>234</v>
      </c>
      <c r="B220" s="3" t="s">
        <v>9</v>
      </c>
      <c r="C220" s="3" t="s">
        <v>7</v>
      </c>
      <c r="D220" s="3" t="s">
        <v>235</v>
      </c>
      <c r="E220" s="3"/>
      <c r="F220" s="19">
        <f>F221+F222+F223+F224+F225+F226</f>
        <v>378.0999999999999</v>
      </c>
      <c r="G220" s="37">
        <f>G221+G222+G223+G224+G225+G226</f>
        <v>378.0999999999999</v>
      </c>
      <c r="H220" s="37">
        <f t="shared" si="10"/>
        <v>100</v>
      </c>
    </row>
    <row r="221" spans="1:8" ht="12.75">
      <c r="A221" s="2" t="s">
        <v>152</v>
      </c>
      <c r="B221" s="3" t="s">
        <v>9</v>
      </c>
      <c r="C221" s="3" t="s">
        <v>7</v>
      </c>
      <c r="D221" s="3" t="s">
        <v>235</v>
      </c>
      <c r="E221" s="3" t="s">
        <v>132</v>
      </c>
      <c r="F221" s="19">
        <v>88.9</v>
      </c>
      <c r="G221" s="37">
        <v>88.9</v>
      </c>
      <c r="H221" s="37">
        <f t="shared" si="10"/>
        <v>100</v>
      </c>
    </row>
    <row r="222" spans="1:8" ht="51">
      <c r="A222" s="2" t="s">
        <v>153</v>
      </c>
      <c r="B222" s="3" t="s">
        <v>9</v>
      </c>
      <c r="C222" s="3" t="s">
        <v>7</v>
      </c>
      <c r="D222" s="3" t="s">
        <v>235</v>
      </c>
      <c r="E222" s="3" t="s">
        <v>151</v>
      </c>
      <c r="F222" s="19">
        <v>169</v>
      </c>
      <c r="G222" s="37">
        <v>169</v>
      </c>
      <c r="H222" s="37">
        <f t="shared" si="10"/>
        <v>100</v>
      </c>
    </row>
    <row r="223" spans="1:8" ht="25.5">
      <c r="A223" s="2" t="s">
        <v>155</v>
      </c>
      <c r="B223" s="3" t="s">
        <v>9</v>
      </c>
      <c r="C223" s="3" t="s">
        <v>7</v>
      </c>
      <c r="D223" s="3" t="s">
        <v>235</v>
      </c>
      <c r="E223" s="3" t="s">
        <v>124</v>
      </c>
      <c r="F223" s="19">
        <v>56.4</v>
      </c>
      <c r="G223" s="37">
        <v>56.4</v>
      </c>
      <c r="H223" s="37">
        <f t="shared" si="10"/>
        <v>100</v>
      </c>
    </row>
    <row r="224" spans="1:8" ht="114.75">
      <c r="A224" s="15" t="s">
        <v>156</v>
      </c>
      <c r="B224" s="3" t="s">
        <v>9</v>
      </c>
      <c r="C224" s="3" t="s">
        <v>7</v>
      </c>
      <c r="D224" s="3" t="s">
        <v>235</v>
      </c>
      <c r="E224" s="3" t="s">
        <v>147</v>
      </c>
      <c r="F224" s="19">
        <v>0.4</v>
      </c>
      <c r="G224" s="37">
        <v>0.4</v>
      </c>
      <c r="H224" s="37">
        <f t="shared" si="10"/>
        <v>100</v>
      </c>
    </row>
    <row r="225" spans="1:8" ht="25.5">
      <c r="A225" s="15" t="s">
        <v>209</v>
      </c>
      <c r="B225" s="3" t="s">
        <v>9</v>
      </c>
      <c r="C225" s="3" t="s">
        <v>7</v>
      </c>
      <c r="D225" s="3" t="s">
        <v>235</v>
      </c>
      <c r="E225" s="3" t="s">
        <v>208</v>
      </c>
      <c r="F225" s="19">
        <v>26.2</v>
      </c>
      <c r="G225" s="37">
        <v>26.2</v>
      </c>
      <c r="H225" s="37">
        <f t="shared" si="10"/>
        <v>100</v>
      </c>
    </row>
    <row r="226" spans="1:8" ht="12.75">
      <c r="A226" s="15" t="s">
        <v>160</v>
      </c>
      <c r="B226" s="3" t="s">
        <v>9</v>
      </c>
      <c r="C226" s="3" t="s">
        <v>7</v>
      </c>
      <c r="D226" s="3" t="s">
        <v>235</v>
      </c>
      <c r="E226" s="3" t="s">
        <v>158</v>
      </c>
      <c r="F226" s="19">
        <v>37.2</v>
      </c>
      <c r="G226" s="37">
        <v>37.2</v>
      </c>
      <c r="H226" s="37">
        <f t="shared" si="10"/>
        <v>100</v>
      </c>
    </row>
    <row r="227" spans="1:8" ht="25.5">
      <c r="A227" s="6" t="s">
        <v>43</v>
      </c>
      <c r="B227" s="3" t="s">
        <v>9</v>
      </c>
      <c r="C227" s="3" t="s">
        <v>12</v>
      </c>
      <c r="D227" s="3"/>
      <c r="E227" s="3"/>
      <c r="F227" s="19">
        <f>F228+F233</f>
        <v>1051.6</v>
      </c>
      <c r="G227" s="37">
        <f>G228+G233</f>
        <v>452.1</v>
      </c>
      <c r="H227" s="37">
        <f t="shared" si="10"/>
        <v>42.99163179916319</v>
      </c>
    </row>
    <row r="228" spans="1:8" ht="63.75">
      <c r="A228" s="2" t="s">
        <v>47</v>
      </c>
      <c r="B228" s="3" t="s">
        <v>9</v>
      </c>
      <c r="C228" s="3" t="s">
        <v>12</v>
      </c>
      <c r="D228" s="3" t="s">
        <v>120</v>
      </c>
      <c r="E228" s="3"/>
      <c r="F228" s="19">
        <f>F229</f>
        <v>929</v>
      </c>
      <c r="G228" s="37">
        <f>G229</f>
        <v>329.5</v>
      </c>
      <c r="H228" s="37">
        <f t="shared" si="10"/>
        <v>35.46824542518838</v>
      </c>
    </row>
    <row r="229" spans="1:8" ht="25.5">
      <c r="A229" s="2" t="s">
        <v>51</v>
      </c>
      <c r="B229" s="3" t="s">
        <v>9</v>
      </c>
      <c r="C229" s="3" t="s">
        <v>12</v>
      </c>
      <c r="D229" s="3" t="s">
        <v>122</v>
      </c>
      <c r="E229" s="3"/>
      <c r="F229" s="19">
        <f>F230</f>
        <v>929</v>
      </c>
      <c r="G229" s="37">
        <f>G230</f>
        <v>329.5</v>
      </c>
      <c r="H229" s="37">
        <f t="shared" si="10"/>
        <v>35.46824542518838</v>
      </c>
    </row>
    <row r="230" spans="1:8" ht="89.25">
      <c r="A230" s="2" t="s">
        <v>77</v>
      </c>
      <c r="B230" s="3" t="s">
        <v>9</v>
      </c>
      <c r="C230" s="3" t="s">
        <v>12</v>
      </c>
      <c r="D230" s="3" t="s">
        <v>143</v>
      </c>
      <c r="E230" s="3"/>
      <c r="F230" s="19">
        <f>F231+F232</f>
        <v>929</v>
      </c>
      <c r="G230" s="37">
        <f>G231+G232</f>
        <v>329.5</v>
      </c>
      <c r="H230" s="37">
        <f t="shared" si="10"/>
        <v>35.46824542518838</v>
      </c>
    </row>
    <row r="231" spans="1:8" ht="25.5">
      <c r="A231" s="2" t="s">
        <v>149</v>
      </c>
      <c r="B231" s="3" t="s">
        <v>9</v>
      </c>
      <c r="C231" s="3" t="s">
        <v>12</v>
      </c>
      <c r="D231" s="3" t="s">
        <v>143</v>
      </c>
      <c r="E231" s="3" t="s">
        <v>119</v>
      </c>
      <c r="F231" s="19">
        <v>728</v>
      </c>
      <c r="G231" s="37">
        <v>304.8</v>
      </c>
      <c r="H231" s="37">
        <f t="shared" si="10"/>
        <v>41.86813186813187</v>
      </c>
    </row>
    <row r="232" spans="1:8" ht="51">
      <c r="A232" s="2" t="s">
        <v>157</v>
      </c>
      <c r="B232" s="3" t="s">
        <v>9</v>
      </c>
      <c r="C232" s="3" t="s">
        <v>12</v>
      </c>
      <c r="D232" s="3" t="s">
        <v>143</v>
      </c>
      <c r="E232" s="3" t="s">
        <v>148</v>
      </c>
      <c r="F232" s="19">
        <v>201</v>
      </c>
      <c r="G232" s="37">
        <v>24.7</v>
      </c>
      <c r="H232" s="37">
        <f t="shared" si="10"/>
        <v>12.288557213930348</v>
      </c>
    </row>
    <row r="233" spans="1:8" ht="25.5">
      <c r="A233" s="2" t="s">
        <v>234</v>
      </c>
      <c r="B233" s="3" t="s">
        <v>9</v>
      </c>
      <c r="C233" s="3" t="s">
        <v>12</v>
      </c>
      <c r="D233" s="3" t="s">
        <v>235</v>
      </c>
      <c r="E233" s="3"/>
      <c r="F233" s="19">
        <f>F234+F235</f>
        <v>122.6</v>
      </c>
      <c r="G233" s="37">
        <f>G234+G235</f>
        <v>122.6</v>
      </c>
      <c r="H233" s="37">
        <f t="shared" si="10"/>
        <v>100</v>
      </c>
    </row>
    <row r="234" spans="1:8" ht="25.5">
      <c r="A234" s="2" t="s">
        <v>149</v>
      </c>
      <c r="B234" s="3" t="s">
        <v>9</v>
      </c>
      <c r="C234" s="3" t="s">
        <v>12</v>
      </c>
      <c r="D234" s="3" t="s">
        <v>235</v>
      </c>
      <c r="E234" s="3" t="s">
        <v>119</v>
      </c>
      <c r="F234" s="19">
        <v>44.9</v>
      </c>
      <c r="G234" s="37">
        <v>44.9</v>
      </c>
      <c r="H234" s="37">
        <f t="shared" si="10"/>
        <v>100</v>
      </c>
    </row>
    <row r="235" spans="1:8" ht="51">
      <c r="A235" s="2" t="s">
        <v>150</v>
      </c>
      <c r="B235" s="3" t="s">
        <v>9</v>
      </c>
      <c r="C235" s="3" t="s">
        <v>12</v>
      </c>
      <c r="D235" s="3" t="s">
        <v>235</v>
      </c>
      <c r="E235" s="3" t="s">
        <v>148</v>
      </c>
      <c r="F235" s="19">
        <v>77.7</v>
      </c>
      <c r="G235" s="37">
        <v>77.7</v>
      </c>
      <c r="H235" s="37">
        <f t="shared" si="10"/>
        <v>100</v>
      </c>
    </row>
    <row r="236" spans="1:8" ht="12.75">
      <c r="A236" s="2" t="s">
        <v>6</v>
      </c>
      <c r="B236" s="3" t="s">
        <v>10</v>
      </c>
      <c r="C236" s="3" t="s">
        <v>30</v>
      </c>
      <c r="D236" s="3"/>
      <c r="E236" s="3"/>
      <c r="F236" s="20">
        <f>F237+F244</f>
        <v>80.3</v>
      </c>
      <c r="G236" s="37">
        <f>G237+G244</f>
        <v>55</v>
      </c>
      <c r="H236" s="37">
        <f t="shared" si="10"/>
        <v>68.49315068493152</v>
      </c>
    </row>
    <row r="237" spans="1:8" ht="12.75">
      <c r="A237" s="2" t="s">
        <v>20</v>
      </c>
      <c r="B237" s="3" t="s">
        <v>10</v>
      </c>
      <c r="C237" s="3" t="s">
        <v>7</v>
      </c>
      <c r="D237" s="3"/>
      <c r="E237" s="3"/>
      <c r="F237" s="19">
        <f>F238</f>
        <v>55.3</v>
      </c>
      <c r="G237" s="37">
        <f>G238</f>
        <v>45.3</v>
      </c>
      <c r="H237" s="37">
        <f t="shared" si="10"/>
        <v>81.91681735985533</v>
      </c>
    </row>
    <row r="238" spans="1:8" ht="63.75">
      <c r="A238" s="2" t="s">
        <v>47</v>
      </c>
      <c r="B238" s="3" t="s">
        <v>10</v>
      </c>
      <c r="C238" s="3" t="s">
        <v>7</v>
      </c>
      <c r="D238" s="3" t="s">
        <v>120</v>
      </c>
      <c r="E238" s="3"/>
      <c r="F238" s="19">
        <f>F239+F242</f>
        <v>55.3</v>
      </c>
      <c r="G238" s="37">
        <f>G239+G242</f>
        <v>45.3</v>
      </c>
      <c r="H238" s="37">
        <f t="shared" si="10"/>
        <v>81.91681735985533</v>
      </c>
    </row>
    <row r="239" spans="1:8" ht="25.5">
      <c r="A239" s="2" t="s">
        <v>51</v>
      </c>
      <c r="B239" s="3" t="s">
        <v>10</v>
      </c>
      <c r="C239" s="3" t="s">
        <v>7</v>
      </c>
      <c r="D239" s="3" t="s">
        <v>122</v>
      </c>
      <c r="E239" s="3"/>
      <c r="F239" s="19">
        <f>F240</f>
        <v>10</v>
      </c>
      <c r="G239" s="37">
        <f>G240</f>
        <v>0</v>
      </c>
      <c r="H239" s="37">
        <f t="shared" si="10"/>
        <v>0</v>
      </c>
    </row>
    <row r="240" spans="1:8" ht="38.25">
      <c r="A240" s="2" t="s">
        <v>19</v>
      </c>
      <c r="B240" s="3" t="s">
        <v>10</v>
      </c>
      <c r="C240" s="3" t="s">
        <v>7</v>
      </c>
      <c r="D240" s="3" t="s">
        <v>142</v>
      </c>
      <c r="E240" s="3"/>
      <c r="F240" s="19">
        <f>F241</f>
        <v>10</v>
      </c>
      <c r="G240" s="37">
        <f>G241</f>
        <v>0</v>
      </c>
      <c r="H240" s="37">
        <f t="shared" si="10"/>
        <v>0</v>
      </c>
    </row>
    <row r="241" spans="1:8" ht="25.5">
      <c r="A241" s="2" t="s">
        <v>78</v>
      </c>
      <c r="B241" s="3" t="s">
        <v>10</v>
      </c>
      <c r="C241" s="3" t="s">
        <v>7</v>
      </c>
      <c r="D241" s="3" t="s">
        <v>142</v>
      </c>
      <c r="E241" s="3" t="s">
        <v>163</v>
      </c>
      <c r="F241" s="19">
        <v>10</v>
      </c>
      <c r="G241" s="37"/>
      <c r="H241" s="37">
        <f t="shared" si="10"/>
        <v>0</v>
      </c>
    </row>
    <row r="242" spans="1:8" ht="25.5">
      <c r="A242" s="2" t="s">
        <v>234</v>
      </c>
      <c r="B242" s="3" t="s">
        <v>10</v>
      </c>
      <c r="C242" s="3" t="s">
        <v>7</v>
      </c>
      <c r="D242" s="3" t="s">
        <v>235</v>
      </c>
      <c r="E242" s="3"/>
      <c r="F242" s="19">
        <f>F243</f>
        <v>45.3</v>
      </c>
      <c r="G242" s="37">
        <f>G243</f>
        <v>45.3</v>
      </c>
      <c r="H242" s="37">
        <f t="shared" si="10"/>
        <v>100</v>
      </c>
    </row>
    <row r="243" spans="1:8" ht="25.5">
      <c r="A243" s="2" t="s">
        <v>78</v>
      </c>
      <c r="B243" s="3" t="s">
        <v>10</v>
      </c>
      <c r="C243" s="3" t="s">
        <v>7</v>
      </c>
      <c r="D243" s="3" t="s">
        <v>235</v>
      </c>
      <c r="E243" s="3" t="s">
        <v>163</v>
      </c>
      <c r="F243" s="19">
        <v>45.3</v>
      </c>
      <c r="G243" s="37">
        <v>45.3</v>
      </c>
      <c r="H243" s="37">
        <f t="shared" si="10"/>
        <v>100</v>
      </c>
    </row>
    <row r="244" spans="1:8" ht="12.75">
      <c r="A244" s="2" t="s">
        <v>210</v>
      </c>
      <c r="B244" s="3" t="s">
        <v>10</v>
      </c>
      <c r="C244" s="3" t="s">
        <v>13</v>
      </c>
      <c r="D244" s="3"/>
      <c r="E244" s="3"/>
      <c r="F244" s="19">
        <f>F245</f>
        <v>25</v>
      </c>
      <c r="G244" s="37">
        <f>G245</f>
        <v>9.7</v>
      </c>
      <c r="H244" s="37">
        <f t="shared" si="10"/>
        <v>38.8</v>
      </c>
    </row>
    <row r="245" spans="1:8" ht="89.25">
      <c r="A245" s="2" t="s">
        <v>190</v>
      </c>
      <c r="B245" s="3" t="s">
        <v>10</v>
      </c>
      <c r="C245" s="3" t="s">
        <v>13</v>
      </c>
      <c r="D245" s="3" t="s">
        <v>211</v>
      </c>
      <c r="E245" s="3"/>
      <c r="F245" s="19">
        <f>F246</f>
        <v>25</v>
      </c>
      <c r="G245" s="37">
        <f>G246</f>
        <v>9.7</v>
      </c>
      <c r="H245" s="37">
        <f t="shared" si="10"/>
        <v>38.8</v>
      </c>
    </row>
    <row r="246" spans="1:8" ht="25.5">
      <c r="A246" s="8" t="s">
        <v>214</v>
      </c>
      <c r="B246" s="3" t="s">
        <v>10</v>
      </c>
      <c r="C246" s="3" t="s">
        <v>13</v>
      </c>
      <c r="D246" s="3" t="s">
        <v>211</v>
      </c>
      <c r="E246" s="3" t="s">
        <v>213</v>
      </c>
      <c r="F246" s="19">
        <v>25</v>
      </c>
      <c r="G246" s="37">
        <v>9.7</v>
      </c>
      <c r="H246" s="37">
        <f t="shared" si="10"/>
        <v>38.8</v>
      </c>
    </row>
    <row r="247" spans="1:8" ht="12.75">
      <c r="A247" s="2" t="s">
        <v>79</v>
      </c>
      <c r="B247" s="3" t="s">
        <v>21</v>
      </c>
      <c r="C247" s="3" t="s">
        <v>30</v>
      </c>
      <c r="D247" s="3"/>
      <c r="E247" s="3"/>
      <c r="F247" s="20">
        <f>F248</f>
        <v>1</v>
      </c>
      <c r="G247" s="37">
        <f>G248</f>
        <v>0</v>
      </c>
      <c r="H247" s="37">
        <f t="shared" si="10"/>
        <v>0</v>
      </c>
    </row>
    <row r="248" spans="1:8" ht="12.75">
      <c r="A248" s="2" t="s">
        <v>45</v>
      </c>
      <c r="B248" s="3" t="s">
        <v>21</v>
      </c>
      <c r="C248" s="3" t="s">
        <v>7</v>
      </c>
      <c r="D248" s="3"/>
      <c r="E248" s="3"/>
      <c r="F248" s="19">
        <f>F252</f>
        <v>1</v>
      </c>
      <c r="G248" s="37">
        <f>G252</f>
        <v>0</v>
      </c>
      <c r="H248" s="37">
        <f t="shared" si="10"/>
        <v>0</v>
      </c>
    </row>
    <row r="249" spans="1:8" ht="25.5" hidden="1">
      <c r="A249" s="2" t="s">
        <v>80</v>
      </c>
      <c r="B249" s="3" t="s">
        <v>21</v>
      </c>
      <c r="C249" s="3" t="s">
        <v>7</v>
      </c>
      <c r="D249" s="3" t="s">
        <v>106</v>
      </c>
      <c r="E249" s="3"/>
      <c r="F249" s="19"/>
      <c r="G249" s="37"/>
      <c r="H249" s="37" t="e">
        <f t="shared" si="10"/>
        <v>#DIV/0!</v>
      </c>
    </row>
    <row r="250" spans="1:8" ht="25.5" hidden="1">
      <c r="A250" s="2" t="s">
        <v>63</v>
      </c>
      <c r="B250" s="3" t="s">
        <v>21</v>
      </c>
      <c r="C250" s="3" t="s">
        <v>7</v>
      </c>
      <c r="D250" s="3" t="s">
        <v>204</v>
      </c>
      <c r="E250" s="3"/>
      <c r="F250" s="19"/>
      <c r="G250" s="37"/>
      <c r="H250" s="37" t="e">
        <f t="shared" si="10"/>
        <v>#DIV/0!</v>
      </c>
    </row>
    <row r="251" spans="1:8" ht="25.5" hidden="1">
      <c r="A251" s="2" t="s">
        <v>52</v>
      </c>
      <c r="B251" s="3" t="s">
        <v>21</v>
      </c>
      <c r="C251" s="3" t="s">
        <v>7</v>
      </c>
      <c r="D251" s="3" t="s">
        <v>204</v>
      </c>
      <c r="E251" s="3" t="s">
        <v>86</v>
      </c>
      <c r="F251" s="19"/>
      <c r="G251" s="37"/>
      <c r="H251" s="37" t="e">
        <f t="shared" si="10"/>
        <v>#DIV/0!</v>
      </c>
    </row>
    <row r="252" spans="1:8" ht="63.75">
      <c r="A252" s="2" t="s">
        <v>47</v>
      </c>
      <c r="B252" s="3" t="s">
        <v>21</v>
      </c>
      <c r="C252" s="3" t="s">
        <v>7</v>
      </c>
      <c r="D252" s="3" t="s">
        <v>120</v>
      </c>
      <c r="E252" s="3"/>
      <c r="F252" s="19">
        <f aca="true" t="shared" si="11" ref="F252:G254">F253</f>
        <v>1</v>
      </c>
      <c r="G252" s="37">
        <f t="shared" si="11"/>
        <v>0</v>
      </c>
      <c r="H252" s="37">
        <f t="shared" si="10"/>
        <v>0</v>
      </c>
    </row>
    <row r="253" spans="1:8" ht="25.5">
      <c r="A253" s="2" t="s">
        <v>51</v>
      </c>
      <c r="B253" s="3" t="s">
        <v>21</v>
      </c>
      <c r="C253" s="3" t="s">
        <v>7</v>
      </c>
      <c r="D253" s="3" t="s">
        <v>122</v>
      </c>
      <c r="E253" s="3"/>
      <c r="F253" s="19">
        <f t="shared" si="11"/>
        <v>1</v>
      </c>
      <c r="G253" s="37">
        <f t="shared" si="11"/>
        <v>0</v>
      </c>
      <c r="H253" s="37">
        <f t="shared" si="10"/>
        <v>0</v>
      </c>
    </row>
    <row r="254" spans="1:8" ht="25.5">
      <c r="A254" s="2" t="s">
        <v>81</v>
      </c>
      <c r="B254" s="3" t="s">
        <v>21</v>
      </c>
      <c r="C254" s="3" t="s">
        <v>7</v>
      </c>
      <c r="D254" s="3" t="s">
        <v>141</v>
      </c>
      <c r="E254" s="3"/>
      <c r="F254" s="19">
        <f t="shared" si="11"/>
        <v>1</v>
      </c>
      <c r="G254" s="37">
        <f t="shared" si="11"/>
        <v>0</v>
      </c>
      <c r="H254" s="37">
        <f t="shared" si="10"/>
        <v>0</v>
      </c>
    </row>
    <row r="255" spans="1:8" ht="25.5">
      <c r="A255" s="2" t="s">
        <v>155</v>
      </c>
      <c r="B255" s="3" t="s">
        <v>21</v>
      </c>
      <c r="C255" s="3" t="s">
        <v>7</v>
      </c>
      <c r="D255" s="3" t="s">
        <v>141</v>
      </c>
      <c r="E255" s="3" t="s">
        <v>124</v>
      </c>
      <c r="F255" s="19">
        <v>1</v>
      </c>
      <c r="G255" s="37"/>
      <c r="H255" s="37">
        <f t="shared" si="10"/>
        <v>0</v>
      </c>
    </row>
    <row r="256" spans="1:8" ht="25.5">
      <c r="A256" s="2" t="s">
        <v>27</v>
      </c>
      <c r="B256" s="3" t="s">
        <v>41</v>
      </c>
      <c r="C256" s="3" t="s">
        <v>30</v>
      </c>
      <c r="D256" s="3"/>
      <c r="E256" s="3"/>
      <c r="F256" s="20">
        <f aca="true" t="shared" si="12" ref="F256:G260">F257</f>
        <v>4</v>
      </c>
      <c r="G256" s="37">
        <f t="shared" si="12"/>
        <v>0</v>
      </c>
      <c r="H256" s="37">
        <f t="shared" si="10"/>
        <v>0</v>
      </c>
    </row>
    <row r="257" spans="1:8" ht="25.5">
      <c r="A257" s="2" t="s">
        <v>42</v>
      </c>
      <c r="B257" s="3" t="s">
        <v>41</v>
      </c>
      <c r="C257" s="3" t="s">
        <v>7</v>
      </c>
      <c r="D257" s="3"/>
      <c r="E257" s="3"/>
      <c r="F257" s="19">
        <f t="shared" si="12"/>
        <v>4</v>
      </c>
      <c r="G257" s="37">
        <f t="shared" si="12"/>
        <v>0</v>
      </c>
      <c r="H257" s="37">
        <f t="shared" si="10"/>
        <v>0</v>
      </c>
    </row>
    <row r="258" spans="1:8" ht="63.75">
      <c r="A258" s="2" t="s">
        <v>47</v>
      </c>
      <c r="B258" s="3" t="s">
        <v>41</v>
      </c>
      <c r="C258" s="3" t="s">
        <v>7</v>
      </c>
      <c r="D258" s="3" t="s">
        <v>120</v>
      </c>
      <c r="E258" s="3"/>
      <c r="F258" s="19">
        <f t="shared" si="12"/>
        <v>4</v>
      </c>
      <c r="G258" s="37">
        <f t="shared" si="12"/>
        <v>0</v>
      </c>
      <c r="H258" s="37">
        <f t="shared" si="10"/>
        <v>0</v>
      </c>
    </row>
    <row r="259" spans="1:8" ht="25.5">
      <c r="A259" s="2" t="s">
        <v>51</v>
      </c>
      <c r="B259" s="3" t="s">
        <v>41</v>
      </c>
      <c r="C259" s="3" t="s">
        <v>7</v>
      </c>
      <c r="D259" s="3" t="s">
        <v>122</v>
      </c>
      <c r="E259" s="3"/>
      <c r="F259" s="19">
        <f t="shared" si="12"/>
        <v>4</v>
      </c>
      <c r="G259" s="37">
        <f t="shared" si="12"/>
        <v>0</v>
      </c>
      <c r="H259" s="37">
        <f t="shared" si="10"/>
        <v>0</v>
      </c>
    </row>
    <row r="260" spans="1:8" ht="25.5">
      <c r="A260" s="2" t="s">
        <v>28</v>
      </c>
      <c r="B260" s="3" t="s">
        <v>41</v>
      </c>
      <c r="C260" s="3" t="s">
        <v>7</v>
      </c>
      <c r="D260" s="3" t="s">
        <v>140</v>
      </c>
      <c r="E260" s="3"/>
      <c r="F260" s="19">
        <f t="shared" si="12"/>
        <v>4</v>
      </c>
      <c r="G260" s="37">
        <f t="shared" si="12"/>
        <v>0</v>
      </c>
      <c r="H260" s="37">
        <f t="shared" si="10"/>
        <v>0</v>
      </c>
    </row>
    <row r="261" spans="1:8" ht="12.75">
      <c r="A261" s="2" t="s">
        <v>82</v>
      </c>
      <c r="B261" s="3" t="s">
        <v>41</v>
      </c>
      <c r="C261" s="3" t="s">
        <v>7</v>
      </c>
      <c r="D261" s="3" t="s">
        <v>140</v>
      </c>
      <c r="E261" s="3" t="s">
        <v>105</v>
      </c>
      <c r="F261" s="19">
        <v>4</v>
      </c>
      <c r="G261" s="37"/>
      <c r="H261" s="37">
        <f t="shared" si="10"/>
        <v>0</v>
      </c>
    </row>
  </sheetData>
  <sheetProtection/>
  <mergeCells count="2">
    <mergeCell ref="A8:F8"/>
    <mergeCell ref="A9:F9"/>
  </mergeCells>
  <printOptions/>
  <pageMargins left="0.7874015748031497" right="0.7874015748031497" top="0.7874015748031497" bottom="0.7874015748031497" header="0.5118110236220472" footer="0.5118110236220472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1" sqref="A5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Пользователь Windows</cp:lastModifiedBy>
  <cp:lastPrinted>2020-07-31T02:45:46Z</cp:lastPrinted>
  <dcterms:created xsi:type="dcterms:W3CDTF">2003-01-23T01:42:53Z</dcterms:created>
  <dcterms:modified xsi:type="dcterms:W3CDTF">2020-07-31T02:46:54Z</dcterms:modified>
  <cp:category/>
  <cp:version/>
  <cp:contentType/>
  <cp:contentStatus/>
</cp:coreProperties>
</file>