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" sheetId="1" r:id="rId1"/>
    <sheet name="Расх" sheetId="2" r:id="rId2"/>
    <sheet name="вед." sheetId="3" r:id="rId3"/>
  </sheets>
  <definedNames>
    <definedName name="_xlnm.Print_Area" localSheetId="0">'Дох'!$A$1:$F$66</definedName>
    <definedName name="_xlnm.Print_Area" localSheetId="1">'Расх'!$A$1:$H$158</definedName>
  </definedNames>
  <calcPr fullCalcOnLoad="1"/>
</workbook>
</file>

<file path=xl/sharedStrings.xml><?xml version="1.0" encoding="utf-8"?>
<sst xmlns="http://schemas.openxmlformats.org/spreadsheetml/2006/main" count="1511" uniqueCount="343">
  <si>
    <t>наименование</t>
  </si>
  <si>
    <t>Рз</t>
  </si>
  <si>
    <t>Пр</t>
  </si>
  <si>
    <t>Цср</t>
  </si>
  <si>
    <t>Вр</t>
  </si>
  <si>
    <t>1</t>
  </si>
  <si>
    <t>Коммунальное хозяйство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</si>
  <si>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</si>
  <si>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</si>
  <si>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</si>
  <si>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</si>
  <si>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</si>
  <si>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</si>
  <si>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</si>
  <si>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</si>
  <si>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</si>
  <si>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 xml:space="preserve">к решению Совета депутатов </t>
  </si>
  <si>
    <t>Итого расходов:</t>
  </si>
  <si>
    <t>Общегосударственные вопросы</t>
  </si>
  <si>
    <t>Национальная безопасность и правоохранительная деятельность</t>
  </si>
  <si>
    <t>Другие общегосударственные вопросы</t>
  </si>
  <si>
    <t>11</t>
  </si>
  <si>
    <t>Резервные фонды</t>
  </si>
  <si>
    <t>Глава муниципального образования</t>
  </si>
  <si>
    <t>Обслуживание государственного и муниципального долга</t>
  </si>
  <si>
    <t>Процентные платежи по муниципальному долгу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</si>
  <si>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</si>
  <si>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</si>
  <si>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</si>
  <si>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</si>
  <si>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</si>
  <si>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</si>
  <si>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Мероприятия в области коммунального хозяйства</t>
  </si>
  <si>
    <t>Социальное обеспечение населения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</si>
  <si>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</si>
  <si>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</si>
  <si>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</si>
  <si>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13</t>
  </si>
  <si>
    <t xml:space="preserve">Распределение бюджетных ассигнований </t>
  </si>
  <si>
    <t>Обслуживание государственного внутреннего и муниципального долга</t>
  </si>
  <si>
    <t>Непрограмные расходы в сфере установленных функций органов местного самоуправления (органов местного самоуправления,муниципальных учреждений)</t>
  </si>
  <si>
    <t>Обеспечение функционирования высшего должностного лица органа местного самоуправления</t>
  </si>
  <si>
    <t>Обеспечение деятельности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</si>
  <si>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</si>
  <si>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</si>
  <si>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200</t>
  </si>
  <si>
    <t>Резервные средства</t>
  </si>
  <si>
    <t>Обслуживание муниципального долга</t>
  </si>
  <si>
    <t>730</t>
  </si>
  <si>
    <t>Уплата налогов, сборов и иных платежей</t>
  </si>
  <si>
    <t>Дорожное хозяйство (дорожные фонды)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</si>
  <si>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</si>
  <si>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09</t>
  </si>
  <si>
    <t>121</t>
  </si>
  <si>
    <t>244</t>
  </si>
  <si>
    <t>851</t>
  </si>
  <si>
    <t>Публичные нормативные социальные выплаты гражданам</t>
  </si>
  <si>
    <t xml:space="preserve">                                                                                 к Решению Совета депутатов </t>
  </si>
  <si>
    <t>Доходы бюджета муниципального образования</t>
  </si>
  <si>
    <t>Код бюджетной классификации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</si>
  <si>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</si>
  <si>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</si>
  <si>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</si>
  <si>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</si>
  <si>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</si>
  <si>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</si>
  <si>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</si>
  <si>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</si>
  <si>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на выравнивание бюджетной обеспеченности</t>
  </si>
  <si>
    <t>Всего доходов</t>
  </si>
  <si>
    <t>Приложение №3</t>
  </si>
  <si>
    <t>Иные закупки товаров, работ и услуг для государственных (муниципальных ) нужд</t>
  </si>
  <si>
    <t>Наименование доходов</t>
  </si>
  <si>
    <t>70 1 00 01000</t>
  </si>
  <si>
    <t>70 1 00 00000</t>
  </si>
  <si>
    <t>70 0 00 00000</t>
  </si>
  <si>
    <t>70 2 00 00000</t>
  </si>
  <si>
    <t>70 2 00 01100</t>
  </si>
  <si>
    <t>Резервные фонды местных администраций</t>
  </si>
  <si>
    <t>70 3 00 00000</t>
  </si>
  <si>
    <t>70 2 00 12990</t>
  </si>
  <si>
    <t>70 2 00 51180</t>
  </si>
  <si>
    <t>01 0 01 27100</t>
  </si>
  <si>
    <t>02 0 01 00000</t>
  </si>
  <si>
    <t>Развитие системы обеспечения пожарной безопасности</t>
  </si>
  <si>
    <t>Прочие мероприятия в сфере пожарной безопасности</t>
  </si>
  <si>
    <t>70 2 00 17940</t>
  </si>
  <si>
    <t>70 2 00 05150</t>
  </si>
  <si>
    <t>Обеспечение энергоэффективности и энергосбережения на объектах муниципальной собственности</t>
  </si>
  <si>
    <t>Мероприятия, направленные на энергосбережение и повышение энергетической эффективности</t>
  </si>
  <si>
    <t>06 0 01 00000</t>
  </si>
  <si>
    <t>06 0 01 27400</t>
  </si>
  <si>
    <t>06 0 01 0000</t>
  </si>
  <si>
    <t>00 0 00 00000</t>
  </si>
  <si>
    <t>70 2 00 06010</t>
  </si>
  <si>
    <t>70 2 00 06020</t>
  </si>
  <si>
    <t>70 2 00 06030</t>
  </si>
  <si>
    <t>70 2 00 06040</t>
  </si>
  <si>
    <t>70 2 00 06050</t>
  </si>
  <si>
    <t>08 0 00 00000</t>
  </si>
  <si>
    <t>70 2 00 10650</t>
  </si>
  <si>
    <t>03 0 01 00000</t>
  </si>
  <si>
    <t>03 0 00 00000</t>
  </si>
  <si>
    <t>02 0 00 00000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</si>
  <si>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</si>
  <si>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</si>
  <si>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</si>
  <si>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 xml:space="preserve"> Муниципальная программа «Повышение энергетической эффективности экономики МО Жемчужненский сельсовет и сокращения энергетических издержек на 2010-2020 гг"</t>
  </si>
  <si>
    <t xml:space="preserve"> к Решению Совета депутатов </t>
  </si>
  <si>
    <t xml:space="preserve"> Жемчужненского сельсовета</t>
  </si>
  <si>
    <t>Приложение №2</t>
  </si>
  <si>
    <t>129</t>
  </si>
  <si>
    <t>831</t>
  </si>
  <si>
    <t>Обеспечение деятельности подведомственных учреждений (в сфере пожарной безопасности)</t>
  </si>
  <si>
    <t>06 0 01 71520</t>
  </si>
  <si>
    <t>14</t>
  </si>
  <si>
    <t>Реализация мероприятий, направленных на энергосбережение и повышение энергетической эффективности (РХ)</t>
  </si>
  <si>
    <t xml:space="preserve">к Решению Совета депутатов </t>
  </si>
  <si>
    <t>70 3 00 10770</t>
  </si>
  <si>
    <t>870</t>
  </si>
  <si>
    <t>852</t>
  </si>
  <si>
    <t>Уплата иных платежей</t>
  </si>
  <si>
    <t>853</t>
  </si>
  <si>
    <t>тыс.руб.</t>
  </si>
  <si>
    <t>70 2 00 29230</t>
  </si>
  <si>
    <t xml:space="preserve">Прочая закупка товаров, работ и услуг </t>
  </si>
  <si>
    <t>Прочая закупка товаров, работ и услуг</t>
  </si>
  <si>
    <t xml:space="preserve">Иные закупки товаров, работ и услуг </t>
  </si>
  <si>
    <t>Субвенции на осуществление органами местного самоуправления отдельных государственных полномочий в сфере определения перечня должностных лиц, уполномоченных составлять протоколы об административных правонарушениях</t>
  </si>
  <si>
    <t>от 12.08.2020 №32</t>
  </si>
  <si>
    <t xml:space="preserve"> тыс.руб.</t>
  </si>
  <si>
    <t>247</t>
  </si>
  <si>
    <t>Пенсионное обеспечение</t>
  </si>
  <si>
    <t>312</t>
  </si>
  <si>
    <t>70 2 00 04910</t>
  </si>
  <si>
    <t>12</t>
  </si>
  <si>
    <t>414</t>
  </si>
  <si>
    <t>Софинансирование на реконструкцию (модернизацию) объектов питьевого водоснабжения (местн.бюдж.)</t>
  </si>
  <si>
    <t>Культура</t>
  </si>
  <si>
    <t>05 0 F5 52430</t>
  </si>
  <si>
    <t>%  исполн.</t>
  </si>
  <si>
    <t>Приложение №1</t>
  </si>
  <si>
    <t>%  испол.</t>
  </si>
  <si>
    <t>ГЛ</t>
  </si>
  <si>
    <t xml:space="preserve">         Ведомственная структура расходов</t>
  </si>
  <si>
    <t>Безвозмездные перечисления некоммерческим организациям  и физическим лицам - производителям товаров работ услуг на производство</t>
  </si>
  <si>
    <t xml:space="preserve">Субсидии на возмещение недополученных доходов и (или) возмещение фактически понесенных затрат </t>
  </si>
  <si>
    <t>70 2 00 05200</t>
  </si>
  <si>
    <t>70 2 00 14400</t>
  </si>
  <si>
    <t>Обеспечение деятельности подведомственных учреждений (в сфере культуры и кинематографии)</t>
  </si>
  <si>
    <t>111</t>
  </si>
  <si>
    <t>119</t>
  </si>
  <si>
    <t>112</t>
  </si>
  <si>
    <t>810</t>
  </si>
  <si>
    <t>811</t>
  </si>
  <si>
    <t>план на 2022 год</t>
  </si>
  <si>
    <t>факт за 2022 год</t>
  </si>
  <si>
    <t>от 11.04.2023 № 07</t>
  </si>
  <si>
    <t>план на 2023 год</t>
  </si>
  <si>
    <t>факт за 2023 год</t>
  </si>
  <si>
    <t>от17.04.2024№ __</t>
  </si>
  <si>
    <r>
      <t xml:space="preserve">бюджета муниципального образования Селосонский сельсовет за  </t>
    </r>
    <r>
      <rPr>
        <b/>
        <sz val="12"/>
        <rFont val="Arial Cyr"/>
        <family val="0"/>
      </rPr>
      <t xml:space="preserve">2023 </t>
    </r>
    <r>
      <rPr>
        <sz val="12"/>
        <rFont val="Arial Cyr"/>
        <family val="2"/>
      </rPr>
      <t>год</t>
    </r>
  </si>
  <si>
    <t>Селосонский сельсовет за 2023год</t>
  </si>
  <si>
    <t>000 8 50 00000 00 0000 000</t>
  </si>
  <si>
    <t>Доходы бюджета - ИТОГО</t>
  </si>
  <si>
    <t>000 1 00 00000 00 0000 000</t>
  </si>
  <si>
    <t>000 1 01 00000 00 0000 000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</si>
  <si>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</si>
  <si>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</si>
  <si>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</si>
  <si>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</si>
  <si>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</si>
  <si>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</si>
  <si>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</si>
  <si>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 000 1 03 00000 00 0000 000</t>
  </si>
  <si>
    <t>НАЛОГИ НА ТОВАРЫ (РАБОТЫ, УСЛУГИ), РЕАЛИЗУЕМЫЕ НА ТЕРРИТОРИИ РОССИЙСКОЙ ФЕДЕРАЦИИ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</si>
  <si>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</si>
  <si>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</si>
  <si>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 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</si>
  <si>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</si>
  <si>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</si>
  <si>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</si>
  <si>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</si>
  <si>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</si>
  <si>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</si>
  <si>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</si>
  <si>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</si>
  <si>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</si>
  <si>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</si>
  <si>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</si>
  <si>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</si>
  <si>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</si>
  <si>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</si>
  <si>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</si>
  <si>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000 1 06 00000 00 0000 000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</si>
  <si>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</si>
  <si>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</si>
  <si>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</si>
  <si>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</si>
  <si>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</si>
  <si>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</si>
  <si>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</si>
  <si>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</si>
  <si>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</si>
  <si>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</si>
  <si>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</si>
  <si>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</si>
  <si>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</si>
  <si>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</si>
  <si>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</si>
  <si>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</si>
  <si>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000 1 11 05035 10 0000 120</t>
  </si>
  <si>
    <t xml:space="preserve"> 000 1 16 00000 00 0000 000</t>
  </si>
  <si>
    <t>ШТРАФЫ, САНКЦИИ, ВОЗМЕЩЕНИЕ УЩЕРБА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</si>
  <si>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</si>
  <si>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</si>
  <si>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</si>
  <si>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</si>
  <si>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</si>
  <si>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</si>
  <si>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</si>
  <si>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</si>
  <si>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</si>
  <si>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</si>
  <si>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000 2 02 15001 10 0000 150</t>
  </si>
  <si>
    <t>Дотации бюджетам сельских поселений на выравнивание 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</si>
  <si>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</si>
  <si>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</si>
  <si>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</si>
  <si>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000 2 02 19999 00 0000 150</t>
  </si>
  <si>
    <t>Прочии дотации</t>
  </si>
  <si>
    <t>000 2 02 19999 10 0000 150</t>
  </si>
  <si>
    <t>Прочии дотации бюджетам сельских поселений</t>
  </si>
  <si>
    <t>000 2 02 20000 00 0000 150</t>
  </si>
  <si>
    <t>Субсидии бюджетам бюджетной системы Российской Федерации (межбюджетные субсидии)</t>
  </si>
  <si>
    <t>000 2 02 02041 00 0000 151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</si>
  <si>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 за сключением автомоь\бильных дорог феднрального значения)</t>
  </si>
  <si>
    <t>000 2 02 29999 00 0000 150</t>
  </si>
  <si>
    <t>Прочии субсидии</t>
  </si>
  <si>
    <t>000 2 02 29999 10 0000 150</t>
  </si>
  <si>
    <t>Прочии субсидии бюджетам сельскихпоселений</t>
  </si>
  <si>
    <t>000 2 02 30000 00 0000 150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</si>
  <si>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</si>
  <si>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</si>
  <si>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                                                                                передаваемых полномочий субъектов Российской Федерации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</si>
  <si>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</si>
  <si>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</si>
  <si>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</si>
  <si>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</si>
  <si>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000 2 02 35250 00 0000 150</t>
  </si>
  <si>
    <t>Субвенции бюджетам на оплату жилищно-коммунальных услуг отдельным категориям граждан</t>
  </si>
  <si>
    <t>000 2 02 35250 10 0000 150</t>
  </si>
  <si>
    <t>Субвенции бюджетам сельских поселений на оплату жилищно-коммунальных услуг отдельным категориям граждан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</si>
  <si>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</si>
  <si>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</si>
  <si>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</si>
  <si>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</si>
  <si>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Селосонского сельсовета</t>
  </si>
  <si>
    <t>Администрация  Селосонского  сельсовета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</si>
  <si>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</si>
  <si>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рваботникам государственных и (муниципальных органов)</t>
  </si>
  <si>
    <t>Функционирование органов исполнительной власти, местных администраций</t>
  </si>
  <si>
    <t>Центральный аппарат</t>
  </si>
  <si>
    <t>Прочая закупка товаров, работ и услуг для государственных (муниципальных ) нужд</t>
  </si>
  <si>
    <t>Резервный фонд органов местного самоуправления</t>
  </si>
  <si>
    <t>Выполнение других обязательств органов местного самоуправления</t>
  </si>
  <si>
    <t>Исполнение судебных актов Российской Федерации и мировых соглашений по возмещению вреда ,причиненного в результате незаконных действий (бездействия) органов государственной власти (государственных органов,органов местного самоуправления либо должностных лиц этих органов,а также в результате деятельности учреждений</t>
  </si>
  <si>
    <t xml:space="preserve">Национальная оборона </t>
  </si>
  <si>
    <t xml:space="preserve">Мобилизационная и вневойсковая подготовка </t>
  </si>
  <si>
    <t>Обеспечение противопожарной безопасности</t>
  </si>
  <si>
    <t>Реализация мероприятий на  поддержку подразделений добровольной пожарной охраны</t>
  </si>
  <si>
    <t>Реализация мероприятийпо обеспечению первичных мер пожарной безопасности</t>
  </si>
  <si>
    <t>Муниципальная программа "Обеспечение первичных мер пожарной безопасности на территории Селосонского сельсовета на 2019-2021 годы"</t>
  </si>
  <si>
    <t>Муниципальная программа "Профилактика правонарушений на территории Селосонского сельсовета на 2017 - 2019 годы"</t>
  </si>
  <si>
    <t>Мероприятия, направленные на реализацию муниципальной программы</t>
  </si>
  <si>
    <t>Муниципальная программа "Профилактика и противодействие политическому, национальному и религиозному экстремизму и терроризму  на территории Селосонского сельсовета на 2020-2022 годы"</t>
  </si>
  <si>
    <t>Профилактика терроризма</t>
  </si>
  <si>
    <t>Мероприятия по профилактике и противодействию экстремизму и терроризму</t>
  </si>
  <si>
    <t xml:space="preserve">Муниципальная программа "Комплексные  меры  противодействия немедицинскому потреблению наркотических средств и их незаконному обороту, профилактики наркомании, алкоголизма и токсикомании  на территории Селосонского сельсовета 
на 2018-2022 г.г"
</t>
  </si>
  <si>
    <t>Мероприятия по профилактикенаркомании, алкоголизма и токсикомании</t>
  </si>
  <si>
    <t xml:space="preserve"> Мероприятия, направленные на развитие автомобильных дорог местного значения</t>
  </si>
  <si>
    <t>Муниципальная программа "Комплексного развития транспортной инфраструктуры Селосонского сельсовета Ширинского района Республики Хакасия на 2018-2027 годы""</t>
  </si>
  <si>
    <t>Прочие мероприятия, направленные на совершенствование автомобильных дорог</t>
  </si>
  <si>
    <t>Субсидии на обеспечение услугами связи в части предоставления широкополосного доступа к сети «Интернет» социально значимых объектов муниципальных образований</t>
  </si>
  <si>
    <t>Закупка товаров, работ и услуг для обеспечения государственных (муниципальных) нужд</t>
  </si>
  <si>
    <t>Другие вопросы в области национальной экономики</t>
  </si>
  <si>
    <t>Муниципальная программа "Развитие субъектов малого и среднего предпринимательства в Селосонском сельсовете на 2016-2020 годы"</t>
  </si>
  <si>
    <t xml:space="preserve">Поддержка малого и среднего предпринимательства </t>
  </si>
  <si>
    <t>Жилищно-коммунальное  хозяйство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</si>
  <si>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</si>
  <si>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закупка энергетических ресурсов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</si>
  <si>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</si>
  <si>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</si>
  <si>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>Прочие мероприятия по благоустройству городских округов и поселений</t>
  </si>
  <si>
    <t>Муниципальная программа "Энергосбережение и повышение энергетической эффективности на территории Селосонского сельсовета на 2016-2021гг"</t>
  </si>
  <si>
    <t>Мероприятия, направленные на  энергосбережение и повышение энергетической эффективности</t>
  </si>
  <si>
    <t>Субсидии на реализацию мероприятий, направленныхна энергосбережение и повышение энергитической эффективности</t>
  </si>
  <si>
    <t>Муниципальная программа "Комплексного развития социальной инфраструктуры Администрации Селосонского сельсовета на 2018-2027гг"</t>
  </si>
  <si>
    <t>Прочие мероприятия в области социальной инфраструктуры</t>
  </si>
  <si>
    <t xml:space="preserve">Об утверждении муниципальной  программы  
«Энергосбережение  и повышение 
энергетической эффективности на территории 
Селосонского сельсовета на 2022-2024 гг.»
</t>
  </si>
  <si>
    <t xml:space="preserve">Культура и кинематография </t>
  </si>
  <si>
    <t xml:space="preserve">Обеспечение деятельности подведомственных учреждений </t>
  </si>
  <si>
    <t>Фонд оплаты труда учреждений учреждений</t>
  </si>
  <si>
    <t>Взносы по обязательному социальному страхованию на выплаты  по оплате труда работников и иные выплаты работникам учреждений</t>
  </si>
  <si>
    <t xml:space="preserve">Другие вопросы в области культуры, кинематографии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</si>
  <si>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</si>
  <si>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Доплаты к пенсиям государственных служащих субъектов Российской Федерации и муниципальных служащих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</si>
  <si>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</si>
  <si>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</si>
  <si>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и компенсации, меры  социальной поддержки кроме публичных нормативных обязательств</t>
  </si>
  <si>
    <t xml:space="preserve"> 13</t>
  </si>
  <si>
    <t>70 2 0070230</t>
  </si>
  <si>
    <t>137,47</t>
  </si>
  <si>
    <t>24,93</t>
  </si>
  <si>
    <t>70 2 0012470</t>
  </si>
  <si>
    <t>70 2 0071250</t>
  </si>
  <si>
    <t>70 2 0071260</t>
  </si>
  <si>
    <t>04 0 00 00000</t>
  </si>
  <si>
    <t>04 0 01 00000</t>
  </si>
  <si>
    <t>02 0 01 27300</t>
  </si>
  <si>
    <t>10 0 00000</t>
  </si>
  <si>
    <t>10 01 27300</t>
  </si>
  <si>
    <t>07 0 00 00000</t>
  </si>
  <si>
    <t>07 0 01 00000</t>
  </si>
  <si>
    <t>07 0 01 27940</t>
  </si>
  <si>
    <t>7020073450</t>
  </si>
  <si>
    <t>05 0 00 00000</t>
  </si>
  <si>
    <t>05 0 01 00000</t>
  </si>
  <si>
    <t>05 0 01 27480</t>
  </si>
  <si>
    <t>03 0 00 27400</t>
  </si>
  <si>
    <t>7020071520</t>
  </si>
  <si>
    <t>08 0 01 27880</t>
  </si>
  <si>
    <t>11 0 001 27300</t>
  </si>
  <si>
    <t>70 2 00 14520</t>
  </si>
  <si>
    <t>70 2 00 70270</t>
  </si>
  <si>
    <t>70 2 00 15050</t>
  </si>
  <si>
    <t>321</t>
  </si>
  <si>
    <t>775,22</t>
  </si>
  <si>
    <t>125,31</t>
  </si>
  <si>
    <t xml:space="preserve">Селосонского сельсовета     </t>
  </si>
  <si>
    <t>776</t>
  </si>
  <si>
    <t>04 0 01 27940</t>
  </si>
  <si>
    <t>от18.04.2024 №___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</si>
</sst>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"/>
    <numFmt numFmtId="179" formatCode="#,##0.00&quot;р.&quot;"/>
    <numFmt numFmtId="180" formatCode="0.0"/>
    <numFmt numFmtId="181" formatCode="000000"/>
  </numFmts>
  <fonts count="66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>
      <alignment horizontal="left" wrapText="1" indent="2"/>
      <protection/>
    </xf>
    <xf numFmtId="0" fontId="19" fillId="0" borderId="2">
      <alignment horizontal="left" wrapText="1" indent="2"/>
      <protection/>
    </xf>
    <xf numFmtId="0" fontId="11" fillId="0" borderId="3">
      <alignment horizontal="left" wrapText="1" indent="2"/>
      <protection/>
    </xf>
    <xf numFmtId="0" fontId="22" fillId="0" borderId="4">
      <alignment horizontal="left" wrapText="1" indent="2"/>
      <protection/>
    </xf>
    <xf numFmtId="49" fontId="19" fillId="0" borderId="5">
      <alignment horizontal="center"/>
      <protection/>
    </xf>
    <xf numFmtId="49" fontId="22" fillId="0" borderId="6">
      <alignment horizontal="center"/>
      <protection/>
    </xf>
    <xf numFmtId="49" fontId="11" fillId="0" borderId="6">
      <alignment horizontal="center"/>
      <protection/>
    </xf>
    <xf numFmtId="49" fontId="11" fillId="0" borderId="6">
      <alignment horizontal="center"/>
      <protection/>
    </xf>
    <xf numFmtId="0" fontId="19" fillId="0" borderId="7">
      <alignment horizontal="left" wrapText="1"/>
      <protection/>
    </xf>
    <xf numFmtId="0" fontId="22" fillId="0" borderId="8">
      <alignment horizontal="left" wrapText="1" indent="2"/>
      <protection/>
    </xf>
    <xf numFmtId="0" fontId="11" fillId="0" borderId="8">
      <alignment horizontal="left" wrapText="1" indent="2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9" applyNumberFormat="0" applyAlignment="0" applyProtection="0"/>
    <xf numFmtId="0" fontId="50" fillId="27" borderId="10" applyNumberFormat="0" applyAlignment="0" applyProtection="0"/>
    <xf numFmtId="0" fontId="51" fillId="27" borderId="9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4" fillId="0" borderId="1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28" borderId="15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0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18" xfId="0" applyNumberForma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Border="1" applyAlignment="1">
      <alignment horizontal="left" wrapText="1"/>
    </xf>
    <xf numFmtId="49" fontId="6" fillId="0" borderId="18" xfId="0" applyNumberFormat="1" applyFont="1" applyFill="1" applyBorder="1" applyAlignment="1">
      <alignment wrapText="1"/>
    </xf>
    <xf numFmtId="49" fontId="0" fillId="0" borderId="18" xfId="0" applyNumberForma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6" fillId="0" borderId="8" xfId="43" applyNumberFormat="1" applyFont="1" applyFill="1" applyAlignment="1" applyProtection="1">
      <alignment wrapText="1"/>
      <protection/>
    </xf>
    <xf numFmtId="0" fontId="16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12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8" xfId="0" applyFont="1" applyFill="1" applyBorder="1" applyAlignment="1">
      <alignment horizontal="justify" vertical="top" wrapText="1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4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8" fontId="0" fillId="0" borderId="18" xfId="0" applyNumberFormat="1" applyFill="1" applyBorder="1" applyAlignment="1">
      <alignment vertical="center"/>
    </xf>
    <xf numFmtId="178" fontId="4" fillId="0" borderId="19" xfId="0" applyNumberFormat="1" applyFont="1" applyFill="1" applyBorder="1" applyAlignment="1">
      <alignment vertical="center"/>
    </xf>
    <xf numFmtId="178" fontId="10" fillId="0" borderId="0" xfId="0" applyNumberFormat="1" applyFont="1" applyAlignment="1">
      <alignment/>
    </xf>
    <xf numFmtId="178" fontId="21" fillId="0" borderId="0" xfId="0" applyNumberFormat="1" applyFont="1" applyAlignment="1">
      <alignment/>
    </xf>
    <xf numFmtId="178" fontId="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178" fontId="21" fillId="0" borderId="18" xfId="0" applyNumberFormat="1" applyFont="1" applyFill="1" applyBorder="1" applyAlignment="1">
      <alignment horizontal="center" wrapText="1"/>
    </xf>
    <xf numFmtId="180" fontId="21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80" fontId="21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178" fontId="0" fillId="0" borderId="18" xfId="0" applyNumberForma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16" fillId="0" borderId="18" xfId="0" applyNumberFormat="1" applyFont="1" applyFill="1" applyBorder="1" applyAlignment="1">
      <alignment wrapText="1"/>
    </xf>
    <xf numFmtId="178" fontId="4" fillId="0" borderId="18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wrapText="1"/>
    </xf>
    <xf numFmtId="178" fontId="0" fillId="0" borderId="19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2" fillId="0" borderId="0" xfId="0" applyFont="1" applyFill="1" applyAlignment="1">
      <alignment wrapText="1"/>
    </xf>
    <xf numFmtId="0" fontId="4" fillId="0" borderId="18" xfId="0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wrapText="1"/>
    </xf>
    <xf numFmtId="180" fontId="21" fillId="0" borderId="18" xfId="0" applyNumberFormat="1" applyFont="1" applyFill="1" applyBorder="1" applyAlignment="1">
      <alignment vertical="center"/>
    </xf>
    <xf numFmtId="180" fontId="21" fillId="0" borderId="18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5" fillId="0" borderId="22" xfId="0" applyFont="1" applyFill="1" applyBorder="1" applyAlignment="1">
      <alignment horizontal="center"/>
    </xf>
    <xf numFmtId="4" fontId="14" fillId="0" borderId="18" xfId="0" applyNumberFormat="1" applyFont="1" applyFill="1" applyBorder="1" applyAlignment="1">
      <alignment horizontal="center" wrapText="1"/>
    </xf>
    <xf numFmtId="49" fontId="14" fillId="0" borderId="18" xfId="0" applyNumberFormat="1" applyFont="1" applyBorder="1" applyAlignment="1">
      <alignment horizontal="center" wrapText="1"/>
    </xf>
    <xf numFmtId="49" fontId="17" fillId="0" borderId="18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20" xfId="0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top"/>
    </xf>
    <xf numFmtId="0" fontId="23" fillId="0" borderId="18" xfId="0" applyNumberFormat="1" applyFont="1" applyFill="1" applyBorder="1" applyAlignment="1">
      <alignment horizontal="justify" vertical="top" wrapText="1"/>
    </xf>
    <xf numFmtId="0" fontId="23" fillId="0" borderId="18" xfId="0" applyFont="1" applyFill="1" applyBorder="1" applyAlignment="1">
      <alignment horizontal="justify" vertical="top"/>
    </xf>
    <xf numFmtId="0" fontId="24" fillId="0" borderId="18" xfId="0" applyFont="1" applyFill="1" applyBorder="1" applyAlignment="1">
      <alignment vertical="top" wrapText="1"/>
    </xf>
    <xf numFmtId="0" fontId="64" fillId="0" borderId="18" xfId="0" applyFont="1" applyFill="1" applyBorder="1" applyAlignment="1">
      <alignment wrapText="1"/>
    </xf>
    <xf numFmtId="0" fontId="64" fillId="0" borderId="18" xfId="0" applyFont="1" applyFill="1" applyBorder="1" applyAlignment="1">
      <alignment vertical="top"/>
    </xf>
    <xf numFmtId="49" fontId="23" fillId="0" borderId="18" xfId="39" applyNumberFormat="1" applyFont="1" applyFill="1" applyBorder="1" applyAlignment="1" applyProtection="1">
      <alignment vertical="top"/>
      <protection/>
    </xf>
    <xf numFmtId="0" fontId="23" fillId="0" borderId="18" xfId="35" applyNumberFormat="1" applyFont="1" applyFill="1" applyBorder="1" applyAlignment="1" applyProtection="1">
      <alignment horizontal="justify" vertical="top" wrapText="1"/>
      <protection/>
    </xf>
    <xf numFmtId="49" fontId="23" fillId="0" borderId="25" xfId="0" applyNumberFormat="1" applyFont="1" applyFill="1" applyBorder="1" applyAlignment="1">
      <alignment vertical="top" wrapText="1"/>
    </xf>
    <xf numFmtId="0" fontId="23" fillId="0" borderId="25" xfId="0" applyNumberFormat="1" applyFont="1" applyFill="1" applyBorder="1" applyAlignment="1">
      <alignment horizontal="left" wrapText="1"/>
    </xf>
    <xf numFmtId="49" fontId="25" fillId="0" borderId="18" xfId="0" applyNumberFormat="1" applyFont="1" applyFill="1" applyBorder="1" applyAlignment="1">
      <alignment vertical="top"/>
    </xf>
    <xf numFmtId="0" fontId="25" fillId="0" borderId="18" xfId="0" applyNumberFormat="1" applyFont="1" applyFill="1" applyBorder="1" applyAlignment="1">
      <alignment horizontal="justify" vertical="top" wrapText="1"/>
    </xf>
    <xf numFmtId="49" fontId="24" fillId="0" borderId="18" xfId="38" applyNumberFormat="1" applyFont="1" applyFill="1" applyBorder="1" applyAlignment="1" applyProtection="1">
      <alignment vertical="top"/>
      <protection/>
    </xf>
    <xf numFmtId="0" fontId="24" fillId="0" borderId="18" xfId="36" applyNumberFormat="1" applyFont="1" applyFill="1" applyBorder="1" applyAlignment="1" applyProtection="1">
      <alignment horizontal="justify" vertical="top" wrapText="1"/>
      <protection/>
    </xf>
    <xf numFmtId="0" fontId="23" fillId="0" borderId="18" xfId="0" applyFont="1" applyFill="1" applyBorder="1" applyAlignment="1">
      <alignment vertical="top"/>
    </xf>
    <xf numFmtId="0" fontId="23" fillId="0" borderId="18" xfId="0" applyFont="1" applyFill="1" applyBorder="1" applyAlignment="1">
      <alignment horizontal="justify" wrapText="1"/>
    </xf>
    <xf numFmtId="0" fontId="23" fillId="0" borderId="18" xfId="0" applyFont="1" applyFill="1" applyBorder="1" applyAlignment="1">
      <alignment horizontal="justify" vertical="top" wrapText="1"/>
    </xf>
    <xf numFmtId="49" fontId="23" fillId="0" borderId="25" xfId="0" applyNumberFormat="1" applyFont="1" applyFill="1" applyBorder="1" applyAlignment="1">
      <alignment horizontal="left" wrapText="1"/>
    </xf>
    <xf numFmtId="2" fontId="25" fillId="0" borderId="18" xfId="0" applyNumberFormat="1" applyFont="1" applyFill="1" applyBorder="1" applyAlignment="1">
      <alignment horizontal="center" vertical="top" wrapText="1"/>
    </xf>
    <xf numFmtId="176" fontId="25" fillId="0" borderId="18" xfId="0" applyNumberFormat="1" applyFont="1" applyFill="1" applyBorder="1" applyAlignment="1">
      <alignment horizontal="center" vertical="top" wrapText="1"/>
    </xf>
    <xf numFmtId="176" fontId="23" fillId="0" borderId="18" xfId="0" applyNumberFormat="1" applyFont="1" applyFill="1" applyBorder="1" applyAlignment="1">
      <alignment horizontal="center" vertical="top" wrapText="1"/>
    </xf>
    <xf numFmtId="176" fontId="25" fillId="0" borderId="18" xfId="0" applyNumberFormat="1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wrapText="1"/>
    </xf>
    <xf numFmtId="49" fontId="27" fillId="0" borderId="18" xfId="0" applyNumberFormat="1" applyFont="1" applyFill="1" applyBorder="1" applyAlignment="1">
      <alignment wrapText="1"/>
    </xf>
    <xf numFmtId="0" fontId="20" fillId="0" borderId="0" xfId="0" applyFont="1" applyFill="1" applyAlignment="1">
      <alignment wrapText="1"/>
    </xf>
    <xf numFmtId="181" fontId="6" fillId="0" borderId="18" xfId="0" applyNumberFormat="1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left" wrapText="1"/>
    </xf>
    <xf numFmtId="0" fontId="27" fillId="0" borderId="18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49" fontId="28" fillId="0" borderId="18" xfId="0" applyNumberFormat="1" applyFont="1" applyFill="1" applyBorder="1" applyAlignment="1">
      <alignment wrapText="1"/>
    </xf>
    <xf numFmtId="2" fontId="16" fillId="0" borderId="18" xfId="0" applyNumberFormat="1" applyFont="1" applyFill="1" applyBorder="1" applyAlignment="1">
      <alignment horizontal="center" wrapText="1"/>
    </xf>
    <xf numFmtId="49" fontId="16" fillId="0" borderId="18" xfId="0" applyNumberFormat="1" applyFont="1" applyFill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4" fontId="65" fillId="0" borderId="25" xfId="0" applyNumberFormat="1" applyFon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9" xfId="0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29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2" xfId="34"/>
    <cellStyle name="xl33" xfId="35"/>
    <cellStyle name="xl34" xfId="36"/>
    <cellStyle name="xl45" xfId="37"/>
    <cellStyle name="xl52" xfId="38"/>
    <cellStyle name="xl56" xfId="39"/>
    <cellStyle name="xl57" xfId="40"/>
    <cellStyle name="xl73" xfId="41"/>
    <cellStyle name="xl84" xfId="42"/>
    <cellStyle name="xl9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view="pageBreakPreview" zoomScale="105" zoomScaleSheetLayoutView="105" zoomScalePageLayoutView="0" workbookViewId="0" topLeftCell="A1">
      <selection activeCell="D10" sqref="D10"/>
    </sheetView>
  </sheetViews>
  <sheetFormatPr defaultColWidth="9.00390625" defaultRowHeight="12.75"/>
  <cols>
    <col min="1" max="1" width="4.25390625" style="73" customWidth="1"/>
    <col min="2" max="2" width="21.00390625" style="10" customWidth="1"/>
    <col min="3" max="3" width="50.25390625" style="10" customWidth="1"/>
    <col min="4" max="4" width="10.875" style="74" customWidth="1"/>
    <col min="5" max="5" width="12.125" style="74" customWidth="1"/>
    <col min="6" max="6" width="8.625" style="75" customWidth="1"/>
    <col min="7" max="16384" width="9.125" style="10" customWidth="1"/>
  </cols>
  <sheetData>
    <row r="1" ht="12.75">
      <c r="C1" s="26" t="s">
        <v>141</v>
      </c>
    </row>
    <row r="2" ht="12.75">
      <c r="C2" s="26" t="s">
        <v>117</v>
      </c>
    </row>
    <row r="3" ht="15">
      <c r="C3" s="25" t="s">
        <v>257</v>
      </c>
    </row>
    <row r="4" ht="12.75">
      <c r="C4" s="26" t="s">
        <v>342</v>
      </c>
    </row>
    <row r="5" spans="1:3" ht="15" hidden="1">
      <c r="A5" s="76"/>
      <c r="B5" s="25"/>
      <c r="C5" s="77" t="s">
        <v>110</v>
      </c>
    </row>
    <row r="6" spans="1:6" ht="15" customHeight="1" hidden="1">
      <c r="A6" s="76"/>
      <c r="B6" s="25"/>
      <c r="C6" s="78" t="s">
        <v>108</v>
      </c>
      <c r="D6" s="79"/>
      <c r="E6" s="79"/>
      <c r="F6" s="80" t="s">
        <v>57</v>
      </c>
    </row>
    <row r="7" spans="1:6" ht="15" hidden="1">
      <c r="A7" s="76"/>
      <c r="B7" s="25"/>
      <c r="C7" s="25" t="s">
        <v>109</v>
      </c>
      <c r="D7" s="81"/>
      <c r="E7" s="81"/>
      <c r="F7" s="82"/>
    </row>
    <row r="8" spans="1:6" ht="15" customHeight="1" hidden="1">
      <c r="A8" s="76"/>
      <c r="B8" s="25"/>
      <c r="C8" s="78" t="s">
        <v>129</v>
      </c>
      <c r="D8" s="79"/>
      <c r="E8" s="79"/>
      <c r="F8" s="80"/>
    </row>
    <row r="9" spans="1:3" ht="14.25" customHeight="1">
      <c r="A9" s="76"/>
      <c r="B9" s="83" t="s">
        <v>58</v>
      </c>
      <c r="C9" s="84"/>
    </row>
    <row r="10" spans="1:3" ht="15">
      <c r="A10" s="76"/>
      <c r="B10" s="83" t="s">
        <v>162</v>
      </c>
      <c r="C10" s="84"/>
    </row>
    <row r="11" spans="1:5" ht="15" customHeight="1" thickBot="1">
      <c r="A11" s="85"/>
      <c r="B11" s="86"/>
      <c r="C11" s="87"/>
      <c r="D11" s="43" t="s">
        <v>123</v>
      </c>
      <c r="E11" s="43"/>
    </row>
    <row r="12" spans="1:9" ht="36.75" customHeight="1">
      <c r="A12" s="141" t="s">
        <v>59</v>
      </c>
      <c r="B12" s="142"/>
      <c r="C12" s="88" t="s">
        <v>72</v>
      </c>
      <c r="D12" s="50" t="s">
        <v>158</v>
      </c>
      <c r="E12" s="50" t="s">
        <v>159</v>
      </c>
      <c r="F12" s="51" t="s">
        <v>140</v>
      </c>
      <c r="G12" s="48"/>
      <c r="H12" s="48"/>
      <c r="I12" s="48"/>
    </row>
    <row r="13" spans="1:6" ht="21.75" customHeight="1">
      <c r="A13" s="90" t="s">
        <v>27</v>
      </c>
      <c r="B13" s="101" t="s">
        <v>163</v>
      </c>
      <c r="C13" s="102" t="s">
        <v>164</v>
      </c>
      <c r="D13" s="119">
        <f>D14+D45</f>
        <v>12136.912</v>
      </c>
      <c r="E13" s="119">
        <f>E14+E45</f>
        <v>10867.072</v>
      </c>
      <c r="F13" s="89">
        <f>E13/D13*100</f>
        <v>89.53737161478966</v>
      </c>
    </row>
    <row r="14" spans="1:6" ht="17.25" customHeight="1">
      <c r="A14" s="91" t="s">
        <v>27</v>
      </c>
      <c r="B14" s="101" t="s">
        <v>165</v>
      </c>
      <c r="C14" s="103" t="s">
        <v>60</v>
      </c>
      <c r="D14" s="120">
        <f>D15+D20+D30+D38+D42</f>
        <v>2098</v>
      </c>
      <c r="E14" s="120">
        <f>E15+E20+E30+E38+E42</f>
        <v>2216.6400000000003</v>
      </c>
      <c r="F14" s="89">
        <f aca="true" t="shared" si="0" ref="F14:F65">E14/D14*100</f>
        <v>105.6549094375596</v>
      </c>
    </row>
    <row r="15" spans="1:8" ht="15" customHeight="1">
      <c r="A15" s="90" t="s">
        <v>27</v>
      </c>
      <c r="B15" s="101" t="s">
        <v>166</v>
      </c>
      <c r="C15" s="102" t="s">
        <v>61</v>
      </c>
      <c r="D15" s="121">
        <f>D16</f>
        <v>1060</v>
      </c>
      <c r="E15" s="121">
        <f>E16</f>
        <v>1036.95</v>
      </c>
      <c r="F15" s="89">
        <f t="shared" si="0"/>
        <v>97.8254716981132</v>
      </c>
      <c r="H15" s="10" t="s">
        <v>34</v>
      </c>
    </row>
    <row r="16" spans="1:6" ht="63.75" customHeight="1">
      <c r="A16" s="90" t="s">
        <v>27</v>
      </c>
      <c r="B16" s="101" t="s">
        <v>167</v>
      </c>
      <c r="C16" s="103" t="s">
        <v>62</v>
      </c>
      <c r="D16" s="121">
        <f>D17+D18+D19</f>
        <v>1060</v>
      </c>
      <c r="E16" s="121">
        <f>E17+E18+E19</f>
        <v>1036.95</v>
      </c>
      <c r="F16" s="89">
        <f t="shared" si="0"/>
        <v>97.8254716981132</v>
      </c>
    </row>
    <row r="17" spans="1:6" ht="104.25" customHeight="1">
      <c r="A17" s="90" t="s">
        <v>27</v>
      </c>
      <c r="B17" s="101" t="s">
        <v>168</v>
      </c>
      <c r="C17" s="102" t="s">
        <v>169</v>
      </c>
      <c r="D17" s="121">
        <v>660</v>
      </c>
      <c r="E17" s="121">
        <v>652.95</v>
      </c>
      <c r="F17" s="89">
        <f t="shared" si="0"/>
        <v>98.93181818181819</v>
      </c>
    </row>
    <row r="18" spans="1:6" ht="57" customHeight="1">
      <c r="A18" s="90" t="s">
        <v>27</v>
      </c>
      <c r="B18" s="104" t="s">
        <v>170</v>
      </c>
      <c r="C18" s="105" t="s">
        <v>171</v>
      </c>
      <c r="D18" s="121">
        <v>130</v>
      </c>
      <c r="E18" s="121">
        <v>126</v>
      </c>
      <c r="F18" s="89">
        <f t="shared" si="0"/>
        <v>96.92307692307692</v>
      </c>
    </row>
    <row r="19" spans="1:6" ht="38.25" customHeight="1">
      <c r="A19" s="90" t="s">
        <v>27</v>
      </c>
      <c r="B19" s="106" t="s">
        <v>172</v>
      </c>
      <c r="C19" s="105" t="s">
        <v>173</v>
      </c>
      <c r="D19" s="121">
        <v>270</v>
      </c>
      <c r="E19" s="121">
        <v>258</v>
      </c>
      <c r="F19" s="89">
        <f t="shared" si="0"/>
        <v>95.55555555555556</v>
      </c>
    </row>
    <row r="20" spans="1:6" ht="24.75" customHeight="1">
      <c r="A20" s="90" t="s">
        <v>27</v>
      </c>
      <c r="B20" s="107" t="s">
        <v>174</v>
      </c>
      <c r="C20" s="108" t="s">
        <v>175</v>
      </c>
      <c r="D20" s="120">
        <f>D21</f>
        <v>928</v>
      </c>
      <c r="E20" s="120">
        <f>E21</f>
        <v>1080.41</v>
      </c>
      <c r="F20" s="89">
        <f t="shared" si="0"/>
        <v>116.42349137931036</v>
      </c>
    </row>
    <row r="21" spans="1:6" ht="60.75" customHeight="1">
      <c r="A21" s="90" t="s">
        <v>27</v>
      </c>
      <c r="B21" s="107" t="s">
        <v>176</v>
      </c>
      <c r="C21" s="108" t="s">
        <v>177</v>
      </c>
      <c r="D21" s="121">
        <f>D22+D24+D26+D29</f>
        <v>928</v>
      </c>
      <c r="E21" s="121">
        <f>E22+E24+E26+E29</f>
        <v>1080.41</v>
      </c>
      <c r="F21" s="89">
        <f t="shared" si="0"/>
        <v>116.42349137931036</v>
      </c>
    </row>
    <row r="22" spans="1:6" ht="88.5" customHeight="1">
      <c r="A22" s="90"/>
      <c r="B22" s="107" t="s">
        <v>178</v>
      </c>
      <c r="C22" s="108" t="s">
        <v>179</v>
      </c>
      <c r="D22" s="121">
        <v>428</v>
      </c>
      <c r="E22" s="121">
        <v>559.82</v>
      </c>
      <c r="F22" s="89">
        <f t="shared" si="0"/>
        <v>130.79906542056077</v>
      </c>
    </row>
    <row r="23" spans="1:6" ht="63.75" customHeight="1">
      <c r="A23" s="90" t="s">
        <v>27</v>
      </c>
      <c r="B23" s="109" t="s">
        <v>180</v>
      </c>
      <c r="C23" s="110" t="s">
        <v>181</v>
      </c>
      <c r="D23" s="121">
        <v>428</v>
      </c>
      <c r="E23" s="121">
        <v>559.82</v>
      </c>
      <c r="F23" s="89">
        <f t="shared" si="0"/>
        <v>130.79906542056077</v>
      </c>
    </row>
    <row r="24" spans="1:6" ht="63.75" customHeight="1">
      <c r="A24" s="90"/>
      <c r="B24" s="107" t="s">
        <v>182</v>
      </c>
      <c r="C24" s="108" t="s">
        <v>183</v>
      </c>
      <c r="D24" s="121">
        <v>10</v>
      </c>
      <c r="E24" s="121">
        <v>2.92</v>
      </c>
      <c r="F24" s="89">
        <f t="shared" si="0"/>
        <v>29.2</v>
      </c>
    </row>
    <row r="25" spans="1:6" ht="52.5" customHeight="1">
      <c r="A25" s="90" t="s">
        <v>27</v>
      </c>
      <c r="B25" s="109" t="s">
        <v>184</v>
      </c>
      <c r="C25" s="110" t="s">
        <v>185</v>
      </c>
      <c r="D25" s="121">
        <v>10</v>
      </c>
      <c r="E25" s="121">
        <v>2.92</v>
      </c>
      <c r="F25" s="89">
        <f t="shared" si="0"/>
        <v>29.2</v>
      </c>
    </row>
    <row r="26" spans="1:6" ht="52.5" customHeight="1">
      <c r="A26" s="90"/>
      <c r="B26" s="107" t="s">
        <v>186</v>
      </c>
      <c r="C26" s="108" t="s">
        <v>187</v>
      </c>
      <c r="D26" s="121">
        <v>540</v>
      </c>
      <c r="E26" s="121">
        <v>578.62</v>
      </c>
      <c r="F26" s="89">
        <f t="shared" si="0"/>
        <v>107.15185185185186</v>
      </c>
    </row>
    <row r="27" spans="1:6" ht="78.75">
      <c r="A27" s="90" t="s">
        <v>27</v>
      </c>
      <c r="B27" s="109" t="s">
        <v>188</v>
      </c>
      <c r="C27" s="110" t="s">
        <v>189</v>
      </c>
      <c r="D27" s="121">
        <v>540</v>
      </c>
      <c r="E27" s="121">
        <v>578.62</v>
      </c>
      <c r="F27" s="89">
        <f t="shared" si="0"/>
        <v>107.15185185185186</v>
      </c>
    </row>
    <row r="28" spans="1:6" ht="45">
      <c r="A28" s="90"/>
      <c r="B28" s="107" t="s">
        <v>190</v>
      </c>
      <c r="C28" s="108" t="s">
        <v>191</v>
      </c>
      <c r="D28" s="121">
        <v>-50</v>
      </c>
      <c r="E28" s="121">
        <v>-60.95</v>
      </c>
      <c r="F28" s="89">
        <f t="shared" si="0"/>
        <v>121.9</v>
      </c>
    </row>
    <row r="29" spans="1:6" ht="18.75" customHeight="1">
      <c r="A29" s="91" t="s">
        <v>27</v>
      </c>
      <c r="B29" s="109" t="s">
        <v>192</v>
      </c>
      <c r="C29" s="110" t="s">
        <v>193</v>
      </c>
      <c r="D29" s="121">
        <v>-50</v>
      </c>
      <c r="E29" s="121">
        <v>-60.95</v>
      </c>
      <c r="F29" s="89">
        <f t="shared" si="0"/>
        <v>121.9</v>
      </c>
    </row>
    <row r="30" spans="1:6" ht="15.75" customHeight="1">
      <c r="A30" s="90" t="s">
        <v>27</v>
      </c>
      <c r="B30" s="111" t="s">
        <v>194</v>
      </c>
      <c r="C30" s="112" t="s">
        <v>63</v>
      </c>
      <c r="D30" s="122">
        <f>D31+D33</f>
        <v>90</v>
      </c>
      <c r="E30" s="122">
        <f>E31+E33</f>
        <v>78.78</v>
      </c>
      <c r="F30" s="89">
        <f t="shared" si="0"/>
        <v>87.53333333333333</v>
      </c>
    </row>
    <row r="31" spans="1:6" ht="40.5" customHeight="1">
      <c r="A31" s="90" t="s">
        <v>27</v>
      </c>
      <c r="B31" s="101" t="s">
        <v>195</v>
      </c>
      <c r="C31" s="102" t="s">
        <v>196</v>
      </c>
      <c r="D31" s="123">
        <f>D32</f>
        <v>28</v>
      </c>
      <c r="E31" s="123">
        <f>E32</f>
        <v>59.65</v>
      </c>
      <c r="F31" s="89">
        <f t="shared" si="0"/>
        <v>213.03571428571425</v>
      </c>
    </row>
    <row r="32" spans="1:6" ht="14.25" customHeight="1">
      <c r="A32" s="90" t="s">
        <v>27</v>
      </c>
      <c r="B32" s="101" t="s">
        <v>197</v>
      </c>
      <c r="C32" s="102" t="s">
        <v>64</v>
      </c>
      <c r="D32" s="123">
        <v>28</v>
      </c>
      <c r="E32" s="123">
        <v>59.65</v>
      </c>
      <c r="F32" s="89">
        <f t="shared" si="0"/>
        <v>213.03571428571425</v>
      </c>
    </row>
    <row r="33" spans="1:6" ht="12.75">
      <c r="A33" s="90" t="s">
        <v>27</v>
      </c>
      <c r="B33" s="101" t="s">
        <v>198</v>
      </c>
      <c r="C33" s="102" t="s">
        <v>199</v>
      </c>
      <c r="D33" s="123">
        <f>D34+D36</f>
        <v>62</v>
      </c>
      <c r="E33" s="123">
        <f>E34+E36</f>
        <v>19.13</v>
      </c>
      <c r="F33" s="89">
        <f t="shared" si="0"/>
        <v>30.854838709677416</v>
      </c>
    </row>
    <row r="34" spans="1:6" ht="12.75">
      <c r="A34" s="90" t="s">
        <v>27</v>
      </c>
      <c r="B34" s="101" t="s">
        <v>200</v>
      </c>
      <c r="C34" s="102" t="s">
        <v>65</v>
      </c>
      <c r="D34" s="123">
        <f>D35</f>
        <v>37</v>
      </c>
      <c r="E34" s="123">
        <f>E35</f>
        <v>0.27</v>
      </c>
      <c r="F34" s="89">
        <f t="shared" si="0"/>
        <v>0.7297297297297297</v>
      </c>
    </row>
    <row r="35" spans="1:6" ht="22.5">
      <c r="A35" s="90" t="s">
        <v>27</v>
      </c>
      <c r="B35" s="101" t="s">
        <v>201</v>
      </c>
      <c r="C35" s="102" t="s">
        <v>202</v>
      </c>
      <c r="D35" s="123">
        <v>37</v>
      </c>
      <c r="E35" s="123">
        <v>0.27</v>
      </c>
      <c r="F35" s="89">
        <f t="shared" si="0"/>
        <v>0.7297297297297297</v>
      </c>
    </row>
    <row r="36" spans="1:6" ht="12.75">
      <c r="A36" s="90" t="s">
        <v>27</v>
      </c>
      <c r="B36" s="101" t="s">
        <v>203</v>
      </c>
      <c r="C36" s="102" t="s">
        <v>204</v>
      </c>
      <c r="D36" s="123">
        <f>D37</f>
        <v>25</v>
      </c>
      <c r="E36" s="123">
        <v>18.86</v>
      </c>
      <c r="F36" s="89">
        <f t="shared" si="0"/>
        <v>75.44</v>
      </c>
    </row>
    <row r="37" spans="1:6" ht="33" customHeight="1">
      <c r="A37" s="91" t="s">
        <v>27</v>
      </c>
      <c r="B37" s="101" t="s">
        <v>205</v>
      </c>
      <c r="C37" s="102" t="s">
        <v>206</v>
      </c>
      <c r="D37" s="123">
        <v>25</v>
      </c>
      <c r="E37" s="123">
        <v>18.86</v>
      </c>
      <c r="F37" s="89">
        <f t="shared" si="0"/>
        <v>75.44</v>
      </c>
    </row>
    <row r="38" spans="1:6" ht="33" customHeight="1">
      <c r="A38" s="90" t="s">
        <v>27</v>
      </c>
      <c r="B38" s="101" t="s">
        <v>207</v>
      </c>
      <c r="C38" s="102" t="s">
        <v>66</v>
      </c>
      <c r="D38" s="123">
        <f aca="true" t="shared" si="1" ref="D38:E40">D39</f>
        <v>20</v>
      </c>
      <c r="E38" s="123">
        <f t="shared" si="1"/>
        <v>20.5</v>
      </c>
      <c r="F38" s="89">
        <f t="shared" si="0"/>
        <v>102.49999999999999</v>
      </c>
    </row>
    <row r="39" spans="1:6" ht="34.5" customHeight="1">
      <c r="A39" s="90" t="s">
        <v>27</v>
      </c>
      <c r="B39" s="101" t="s">
        <v>208</v>
      </c>
      <c r="C39" s="102" t="s">
        <v>209</v>
      </c>
      <c r="D39" s="123">
        <f t="shared" si="1"/>
        <v>20</v>
      </c>
      <c r="E39" s="123">
        <f t="shared" si="1"/>
        <v>20.5</v>
      </c>
      <c r="F39" s="89">
        <f t="shared" si="0"/>
        <v>102.49999999999999</v>
      </c>
    </row>
    <row r="40" spans="1:6" ht="38.25" customHeight="1">
      <c r="A40" s="90" t="s">
        <v>27</v>
      </c>
      <c r="B40" s="101" t="s">
        <v>210</v>
      </c>
      <c r="C40" s="102" t="s">
        <v>104</v>
      </c>
      <c r="D40" s="123">
        <f t="shared" si="1"/>
        <v>20</v>
      </c>
      <c r="E40" s="123">
        <f t="shared" si="1"/>
        <v>20.5</v>
      </c>
      <c r="F40" s="89">
        <f t="shared" si="0"/>
        <v>102.49999999999999</v>
      </c>
    </row>
    <row r="41" spans="1:6" ht="27" customHeight="1">
      <c r="A41" s="90" t="s">
        <v>27</v>
      </c>
      <c r="B41" s="101" t="s">
        <v>211</v>
      </c>
      <c r="C41" s="102" t="s">
        <v>105</v>
      </c>
      <c r="D41" s="123">
        <v>20</v>
      </c>
      <c r="E41" s="123">
        <v>20.5</v>
      </c>
      <c r="F41" s="89">
        <f t="shared" si="0"/>
        <v>102.49999999999999</v>
      </c>
    </row>
    <row r="42" spans="1:6" ht="27" customHeight="1">
      <c r="A42" s="90" t="s">
        <v>27</v>
      </c>
      <c r="B42" s="113" t="s">
        <v>212</v>
      </c>
      <c r="C42" s="114" t="s">
        <v>213</v>
      </c>
      <c r="D42" s="123">
        <f>D43</f>
        <v>0</v>
      </c>
      <c r="E42" s="123">
        <f>E43</f>
        <v>0</v>
      </c>
      <c r="F42" s="89" t="e">
        <f t="shared" si="0"/>
        <v>#DIV/0!</v>
      </c>
    </row>
    <row r="43" spans="1:6" ht="60.75" customHeight="1">
      <c r="A43" s="90" t="s">
        <v>27</v>
      </c>
      <c r="B43" s="115" t="s">
        <v>214</v>
      </c>
      <c r="C43" s="116" t="s">
        <v>215</v>
      </c>
      <c r="D43" s="123">
        <f>D44</f>
        <v>0</v>
      </c>
      <c r="E43" s="123">
        <f>E44</f>
        <v>0</v>
      </c>
      <c r="F43" s="89" t="e">
        <f t="shared" si="0"/>
        <v>#DIV/0!</v>
      </c>
    </row>
    <row r="44" spans="1:6" ht="37.5" customHeight="1">
      <c r="A44" s="90" t="s">
        <v>27</v>
      </c>
      <c r="B44" s="115" t="s">
        <v>216</v>
      </c>
      <c r="C44" s="116" t="s">
        <v>217</v>
      </c>
      <c r="D44" s="123">
        <v>0</v>
      </c>
      <c r="E44" s="123">
        <v>0</v>
      </c>
      <c r="F44" s="89" t="e">
        <f t="shared" si="0"/>
        <v>#DIV/0!</v>
      </c>
    </row>
    <row r="45" spans="1:6" ht="30" customHeight="1">
      <c r="A45" s="16" t="s">
        <v>27</v>
      </c>
      <c r="B45" s="101" t="s">
        <v>218</v>
      </c>
      <c r="C45" s="102" t="s">
        <v>67</v>
      </c>
      <c r="D45" s="122">
        <f>D46</f>
        <v>10038.912</v>
      </c>
      <c r="E45" s="122">
        <f>E46</f>
        <v>8650.432</v>
      </c>
      <c r="F45" s="89">
        <f t="shared" si="0"/>
        <v>86.16901911282817</v>
      </c>
    </row>
    <row r="46" spans="1:6" ht="36.75" customHeight="1">
      <c r="A46" s="16" t="s">
        <v>27</v>
      </c>
      <c r="B46" s="101" t="s">
        <v>219</v>
      </c>
      <c r="C46" s="102" t="s">
        <v>220</v>
      </c>
      <c r="D46" s="122">
        <f>D47+D54+D58+D64</f>
        <v>10038.912</v>
      </c>
      <c r="E46" s="122">
        <f>E47+E54+E58+E64</f>
        <v>8650.432</v>
      </c>
      <c r="F46" s="89">
        <f t="shared" si="0"/>
        <v>86.16901911282817</v>
      </c>
    </row>
    <row r="47" spans="1:6" ht="37.5" customHeight="1">
      <c r="A47" s="16" t="s">
        <v>27</v>
      </c>
      <c r="B47" s="101" t="s">
        <v>221</v>
      </c>
      <c r="C47" s="102" t="s">
        <v>222</v>
      </c>
      <c r="D47" s="122">
        <f>D48+D50+D52</f>
        <v>8787</v>
      </c>
      <c r="E47" s="122">
        <f>E48+E50+E52</f>
        <v>7422</v>
      </c>
      <c r="F47" s="89">
        <f t="shared" si="0"/>
        <v>84.46568794810516</v>
      </c>
    </row>
    <row r="48" spans="1:6" ht="28.5" customHeight="1">
      <c r="A48" s="16" t="s">
        <v>27</v>
      </c>
      <c r="B48" s="101" t="s">
        <v>223</v>
      </c>
      <c r="C48" s="102" t="s">
        <v>68</v>
      </c>
      <c r="D48" s="122">
        <f>D49</f>
        <v>4357</v>
      </c>
      <c r="E48" s="122">
        <f>E49</f>
        <v>4357</v>
      </c>
      <c r="F48" s="89">
        <f t="shared" si="0"/>
        <v>100</v>
      </c>
    </row>
    <row r="49" spans="1:6" ht="24.75" customHeight="1">
      <c r="A49" s="16"/>
      <c r="B49" s="101" t="s">
        <v>224</v>
      </c>
      <c r="C49" s="102" t="s">
        <v>225</v>
      </c>
      <c r="D49" s="123">
        <v>4357</v>
      </c>
      <c r="E49" s="123">
        <v>4357</v>
      </c>
      <c r="F49" s="89">
        <f t="shared" si="0"/>
        <v>100</v>
      </c>
    </row>
    <row r="50" spans="1:6" ht="37.5" customHeight="1">
      <c r="A50" s="16"/>
      <c r="B50" s="101" t="s">
        <v>226</v>
      </c>
      <c r="C50" s="102" t="s">
        <v>227</v>
      </c>
      <c r="D50" s="123">
        <f>D51</f>
        <v>3850</v>
      </c>
      <c r="E50" s="123">
        <f>E51</f>
        <v>2290</v>
      </c>
      <c r="F50" s="89">
        <f t="shared" si="0"/>
        <v>59.480519480519476</v>
      </c>
    </row>
    <row r="51" spans="1:6" ht="30.75" customHeight="1">
      <c r="A51" s="16"/>
      <c r="B51" s="101" t="s">
        <v>228</v>
      </c>
      <c r="C51" s="102" t="s">
        <v>106</v>
      </c>
      <c r="D51" s="123">
        <v>3850</v>
      </c>
      <c r="E51" s="123">
        <v>2290</v>
      </c>
      <c r="F51" s="89">
        <f t="shared" si="0"/>
        <v>59.480519480519476</v>
      </c>
    </row>
    <row r="52" spans="1:6" ht="38.25" customHeight="1">
      <c r="A52" s="16"/>
      <c r="B52" s="101" t="s">
        <v>229</v>
      </c>
      <c r="C52" s="102" t="s">
        <v>230</v>
      </c>
      <c r="D52" s="123">
        <f>D53</f>
        <v>580</v>
      </c>
      <c r="E52" s="123">
        <f>E53</f>
        <v>775</v>
      </c>
      <c r="F52" s="89">
        <f t="shared" si="0"/>
        <v>133.6206896551724</v>
      </c>
    </row>
    <row r="53" spans="1:6" ht="37.5" customHeight="1">
      <c r="A53" s="16" t="s">
        <v>27</v>
      </c>
      <c r="B53" s="101" t="s">
        <v>231</v>
      </c>
      <c r="C53" s="102" t="s">
        <v>232</v>
      </c>
      <c r="D53" s="123">
        <v>580</v>
      </c>
      <c r="E53" s="123">
        <v>775</v>
      </c>
      <c r="F53" s="89">
        <f t="shared" si="0"/>
        <v>133.6206896551724</v>
      </c>
    </row>
    <row r="54" spans="1:6" ht="37.5" customHeight="1">
      <c r="A54" s="28" t="s">
        <v>27</v>
      </c>
      <c r="B54" s="111" t="s">
        <v>233</v>
      </c>
      <c r="C54" s="112" t="s">
        <v>234</v>
      </c>
      <c r="D54" s="123">
        <f>D56</f>
        <v>494.512</v>
      </c>
      <c r="E54" s="123">
        <f>E56</f>
        <v>494.512</v>
      </c>
      <c r="F54" s="89">
        <f t="shared" si="0"/>
        <v>100</v>
      </c>
    </row>
    <row r="55" spans="1:6" ht="0.75" customHeight="1">
      <c r="A55" s="16"/>
      <c r="B55" s="101" t="s">
        <v>235</v>
      </c>
      <c r="C55" s="102" t="s">
        <v>236</v>
      </c>
      <c r="D55" s="123">
        <v>0</v>
      </c>
      <c r="E55" s="123">
        <v>0</v>
      </c>
      <c r="F55" s="89" t="e">
        <f t="shared" si="0"/>
        <v>#DIV/0!</v>
      </c>
    </row>
    <row r="56" spans="1:6" ht="22.5" customHeight="1">
      <c r="A56" s="29" t="s">
        <v>27</v>
      </c>
      <c r="B56" s="101" t="s">
        <v>237</v>
      </c>
      <c r="C56" s="102" t="s">
        <v>238</v>
      </c>
      <c r="D56" s="123">
        <f>D57</f>
        <v>494.512</v>
      </c>
      <c r="E56" s="123">
        <f>E57</f>
        <v>494.512</v>
      </c>
      <c r="F56" s="89">
        <f t="shared" si="0"/>
        <v>100</v>
      </c>
    </row>
    <row r="57" spans="1:6" ht="24" customHeight="1">
      <c r="A57" s="16" t="s">
        <v>27</v>
      </c>
      <c r="B57" s="101" t="s">
        <v>239</v>
      </c>
      <c r="C57" s="102" t="s">
        <v>240</v>
      </c>
      <c r="D57" s="123">
        <v>494.512</v>
      </c>
      <c r="E57" s="123">
        <v>494.512</v>
      </c>
      <c r="F57" s="89">
        <f t="shared" si="0"/>
        <v>100</v>
      </c>
    </row>
    <row r="58" spans="1:6" ht="24.75" customHeight="1">
      <c r="A58" s="90" t="s">
        <v>27</v>
      </c>
      <c r="B58" s="101" t="s">
        <v>241</v>
      </c>
      <c r="C58" s="102" t="s">
        <v>242</v>
      </c>
      <c r="D58" s="122">
        <f>D60+D63+D59</f>
        <v>184.4</v>
      </c>
      <c r="E58" s="122">
        <f>E60+E63+E59</f>
        <v>160.92000000000002</v>
      </c>
      <c r="F58" s="89">
        <f t="shared" si="0"/>
        <v>87.26681127982647</v>
      </c>
    </row>
    <row r="59" spans="1:6" ht="28.5" customHeight="1">
      <c r="A59" s="91" t="s">
        <v>27</v>
      </c>
      <c r="B59" s="101" t="s">
        <v>243</v>
      </c>
      <c r="C59" s="117" t="s">
        <v>244</v>
      </c>
      <c r="D59" s="122">
        <v>1</v>
      </c>
      <c r="E59" s="122">
        <v>1</v>
      </c>
      <c r="F59" s="89">
        <f t="shared" si="0"/>
        <v>100</v>
      </c>
    </row>
    <row r="60" spans="1:6" ht="25.5" customHeight="1">
      <c r="A60" s="91" t="s">
        <v>27</v>
      </c>
      <c r="B60" s="101" t="s">
        <v>245</v>
      </c>
      <c r="C60" s="102" t="s">
        <v>246</v>
      </c>
      <c r="D60" s="123">
        <f>D61</f>
        <v>162.4</v>
      </c>
      <c r="E60" s="123">
        <v>150.24</v>
      </c>
      <c r="F60" s="89">
        <f t="shared" si="0"/>
        <v>92.51231527093596</v>
      </c>
    </row>
    <row r="61" spans="1:6" ht="26.25" customHeight="1">
      <c r="A61" s="91" t="s">
        <v>27</v>
      </c>
      <c r="B61" s="101" t="s">
        <v>247</v>
      </c>
      <c r="C61" s="102" t="s">
        <v>248</v>
      </c>
      <c r="D61" s="123">
        <v>162.4</v>
      </c>
      <c r="E61" s="123">
        <v>150.24</v>
      </c>
      <c r="F61" s="89">
        <f t="shared" si="0"/>
        <v>92.51231527093596</v>
      </c>
    </row>
    <row r="62" spans="1:6" ht="15.75" customHeight="1">
      <c r="A62" s="91" t="s">
        <v>27</v>
      </c>
      <c r="B62" s="101" t="s">
        <v>249</v>
      </c>
      <c r="C62" s="102" t="s">
        <v>250</v>
      </c>
      <c r="D62" s="123">
        <v>21</v>
      </c>
      <c r="E62" s="123">
        <v>9.68</v>
      </c>
      <c r="F62" s="89">
        <f t="shared" si="0"/>
        <v>46.095238095238095</v>
      </c>
    </row>
    <row r="63" spans="1:6" ht="22.5">
      <c r="A63" s="90" t="s">
        <v>27</v>
      </c>
      <c r="B63" s="101" t="s">
        <v>251</v>
      </c>
      <c r="C63" s="102" t="s">
        <v>252</v>
      </c>
      <c r="D63" s="123">
        <v>21</v>
      </c>
      <c r="E63" s="123">
        <v>9.68</v>
      </c>
      <c r="F63" s="89">
        <f t="shared" si="0"/>
        <v>46.095238095238095</v>
      </c>
    </row>
    <row r="64" spans="1:6" ht="45">
      <c r="A64" s="90" t="s">
        <v>27</v>
      </c>
      <c r="B64" s="101" t="s">
        <v>253</v>
      </c>
      <c r="C64" s="118" t="s">
        <v>254</v>
      </c>
      <c r="D64" s="122">
        <f>D65</f>
        <v>573</v>
      </c>
      <c r="E64" s="122">
        <f>E65</f>
        <v>573</v>
      </c>
      <c r="F64" s="89">
        <f t="shared" si="0"/>
        <v>100</v>
      </c>
    </row>
    <row r="65" spans="1:6" ht="24" customHeight="1">
      <c r="A65" s="90" t="s">
        <v>27</v>
      </c>
      <c r="B65" s="101" t="s">
        <v>255</v>
      </c>
      <c r="C65" s="102" t="s">
        <v>256</v>
      </c>
      <c r="D65" s="123">
        <v>573</v>
      </c>
      <c r="E65" s="123">
        <v>573</v>
      </c>
      <c r="F65" s="89">
        <f t="shared" si="0"/>
        <v>100</v>
      </c>
    </row>
    <row r="66" spans="1:6" ht="12.75">
      <c r="A66" s="92" t="s">
        <v>69</v>
      </c>
      <c r="B66" s="93"/>
      <c r="C66" s="94"/>
      <c r="D66" s="95">
        <f>D13</f>
        <v>12136.912</v>
      </c>
      <c r="E66" s="95">
        <f>E13</f>
        <v>10867.072</v>
      </c>
      <c r="F66" s="89">
        <f>E66/D66*100</f>
        <v>89.53737161478966</v>
      </c>
    </row>
  </sheetData>
  <sheetProtection/>
  <mergeCells count="1">
    <mergeCell ref="A12:B12"/>
  </mergeCells>
  <printOptions/>
  <pageMargins left="0.1968503937007874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0">
      <selection activeCell="G23" sqref="G23"/>
    </sheetView>
  </sheetViews>
  <sheetFormatPr defaultColWidth="9.00390625" defaultRowHeight="12.75"/>
  <cols>
    <col min="1" max="1" width="51.00390625" style="10" customWidth="1"/>
    <col min="2" max="2" width="4.75390625" style="10" customWidth="1"/>
    <col min="3" max="3" width="4.375" style="10" customWidth="1"/>
    <col min="4" max="4" width="13.625" style="10" customWidth="1"/>
    <col min="5" max="5" width="4.25390625" style="10" customWidth="1"/>
    <col min="6" max="7" width="9.00390625" style="43" customWidth="1"/>
    <col min="8" max="8" width="7.75390625" style="44" customWidth="1"/>
    <col min="9" max="9" width="11.25390625" style="10" customWidth="1"/>
    <col min="10" max="10" width="9.00390625" style="10" customWidth="1"/>
    <col min="11" max="11" width="19.375" style="10" customWidth="1"/>
    <col min="12" max="12" width="10.25390625" style="10" customWidth="1"/>
    <col min="13" max="16384" width="9.125" style="10" customWidth="1"/>
  </cols>
  <sheetData>
    <row r="1" spans="4:8" ht="12.75">
      <c r="D1" s="11" t="s">
        <v>110</v>
      </c>
      <c r="E1" s="11"/>
      <c r="F1" s="41"/>
      <c r="G1" s="41"/>
      <c r="H1" s="42"/>
    </row>
    <row r="2" spans="4:8" ht="12.75">
      <c r="D2" s="11" t="s">
        <v>16</v>
      </c>
      <c r="E2" s="11"/>
      <c r="F2" s="41"/>
      <c r="G2" s="41"/>
      <c r="H2" s="42"/>
    </row>
    <row r="3" spans="4:8" ht="12.75">
      <c r="D3" s="11" t="s">
        <v>339</v>
      </c>
      <c r="E3" s="11"/>
      <c r="F3" s="41"/>
      <c r="G3" s="41"/>
      <c r="H3" s="42"/>
    </row>
    <row r="4" spans="4:8" ht="12.75">
      <c r="D4" s="147" t="s">
        <v>160</v>
      </c>
      <c r="E4" s="147"/>
      <c r="F4" s="147"/>
      <c r="G4" s="147"/>
      <c r="H4" s="147"/>
    </row>
    <row r="5" spans="1:9" ht="15">
      <c r="A5" s="143" t="s">
        <v>38</v>
      </c>
      <c r="B5" s="143"/>
      <c r="C5" s="143"/>
      <c r="D5" s="143"/>
      <c r="E5" s="143"/>
      <c r="I5" s="10" t="s">
        <v>34</v>
      </c>
    </row>
    <row r="6" ht="15">
      <c r="A6" s="45" t="s">
        <v>15</v>
      </c>
    </row>
    <row r="7" spans="1:9" ht="15.75">
      <c r="A7" s="144" t="s">
        <v>161</v>
      </c>
      <c r="B7" s="144"/>
      <c r="C7" s="144"/>
      <c r="D7" s="144"/>
      <c r="E7" s="144"/>
      <c r="F7" s="144"/>
      <c r="G7" s="144"/>
      <c r="H7" s="145"/>
      <c r="I7" s="10" t="s">
        <v>34</v>
      </c>
    </row>
    <row r="8" spans="1:10" ht="15">
      <c r="A8" s="47"/>
      <c r="B8" s="46"/>
      <c r="C8" s="46"/>
      <c r="D8" s="146" t="s">
        <v>130</v>
      </c>
      <c r="E8" s="146"/>
      <c r="F8" s="146"/>
      <c r="G8" s="146"/>
      <c r="H8" s="146"/>
      <c r="J8" s="48"/>
    </row>
    <row r="9" spans="1:10" ht="36.75" customHeight="1">
      <c r="A9" s="49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50" t="s">
        <v>158</v>
      </c>
      <c r="G9" s="50" t="s">
        <v>159</v>
      </c>
      <c r="H9" s="51" t="s">
        <v>142</v>
      </c>
      <c r="I9" s="52"/>
      <c r="J9" s="53"/>
    </row>
    <row r="10" spans="1:10" ht="12.75">
      <c r="A10" s="14" t="s">
        <v>5</v>
      </c>
      <c r="B10" s="54">
        <v>2</v>
      </c>
      <c r="C10" s="54">
        <v>3</v>
      </c>
      <c r="D10" s="54">
        <v>4</v>
      </c>
      <c r="E10" s="54">
        <v>5</v>
      </c>
      <c r="F10" s="55"/>
      <c r="G10" s="55"/>
      <c r="H10" s="56"/>
      <c r="I10" s="48"/>
      <c r="J10" s="48"/>
    </row>
    <row r="11" spans="1:9" s="31" customFormat="1" ht="35.25" customHeight="1">
      <c r="A11" s="124" t="s">
        <v>258</v>
      </c>
      <c r="B11" s="97"/>
      <c r="C11" s="97"/>
      <c r="D11" s="97"/>
      <c r="E11" s="97"/>
      <c r="F11" s="133">
        <f>F13+F20+F30+F43+F51+F76+F95+F103+F124+F142+F152+F26</f>
        <v>14663.912</v>
      </c>
      <c r="G11" s="133">
        <v>13643.98</v>
      </c>
      <c r="H11" s="57">
        <f>G11/F11*100</f>
        <v>93.0446118334589</v>
      </c>
      <c r="I11" s="9"/>
    </row>
    <row r="12" spans="1:9" s="31" customFormat="1" ht="24.75" customHeight="1">
      <c r="A12" s="13" t="s">
        <v>18</v>
      </c>
      <c r="B12" s="97" t="s">
        <v>8</v>
      </c>
      <c r="C12" s="97" t="s">
        <v>26</v>
      </c>
      <c r="D12" s="97"/>
      <c r="E12" s="97"/>
      <c r="F12" s="133">
        <f>F13+F19+F26+F30</f>
        <v>4381</v>
      </c>
      <c r="G12" s="133">
        <f>G13+G19+G26+G30</f>
        <v>4366.5</v>
      </c>
      <c r="H12" s="57">
        <f aca="true" t="shared" si="0" ref="H12:H75">G12/F12*100</f>
        <v>99.66902533668113</v>
      </c>
      <c r="I12" s="9"/>
    </row>
    <row r="13" spans="1:9" ht="50.25" customHeight="1">
      <c r="A13" s="125" t="s">
        <v>35</v>
      </c>
      <c r="B13" s="134" t="s">
        <v>8</v>
      </c>
      <c r="C13" s="134" t="s">
        <v>12</v>
      </c>
      <c r="D13" s="134"/>
      <c r="E13" s="134"/>
      <c r="F13" s="133">
        <f aca="true" t="shared" si="1" ref="F13:G15">F14</f>
        <v>832</v>
      </c>
      <c r="G13" s="133">
        <f t="shared" si="1"/>
        <v>831.1199999999999</v>
      </c>
      <c r="H13" s="57">
        <f t="shared" si="0"/>
        <v>99.89423076923075</v>
      </c>
      <c r="I13" s="58"/>
    </row>
    <row r="14" spans="1:9" ht="44.25" customHeight="1">
      <c r="A14" s="13" t="s">
        <v>51</v>
      </c>
      <c r="B14" s="97" t="s">
        <v>8</v>
      </c>
      <c r="C14" s="97" t="s">
        <v>12</v>
      </c>
      <c r="D14" s="97" t="s">
        <v>75</v>
      </c>
      <c r="E14" s="97"/>
      <c r="F14" s="135">
        <f t="shared" si="1"/>
        <v>832</v>
      </c>
      <c r="G14" s="135">
        <f t="shared" si="1"/>
        <v>831.1199999999999</v>
      </c>
      <c r="H14" s="57"/>
      <c r="I14" s="58"/>
    </row>
    <row r="15" spans="1:9" ht="25.5">
      <c r="A15" s="13" t="s">
        <v>41</v>
      </c>
      <c r="B15" s="97" t="s">
        <v>8</v>
      </c>
      <c r="C15" s="97" t="s">
        <v>12</v>
      </c>
      <c r="D15" s="97" t="s">
        <v>74</v>
      </c>
      <c r="E15" s="97"/>
      <c r="F15" s="135">
        <f t="shared" si="1"/>
        <v>832</v>
      </c>
      <c r="G15" s="135">
        <f t="shared" si="1"/>
        <v>831.1199999999999</v>
      </c>
      <c r="H15" s="57">
        <f t="shared" si="0"/>
        <v>99.89423076923075</v>
      </c>
      <c r="I15" s="58"/>
    </row>
    <row r="16" spans="1:9" ht="20.25" customHeight="1">
      <c r="A16" s="13" t="s">
        <v>23</v>
      </c>
      <c r="B16" s="97" t="s">
        <v>8</v>
      </c>
      <c r="C16" s="97" t="s">
        <v>12</v>
      </c>
      <c r="D16" s="97" t="s">
        <v>73</v>
      </c>
      <c r="E16" s="97"/>
      <c r="F16" s="135">
        <f>F17+F18</f>
        <v>832</v>
      </c>
      <c r="G16" s="135">
        <f>G17+G18</f>
        <v>831.1199999999999</v>
      </c>
      <c r="H16" s="57">
        <f t="shared" si="0"/>
        <v>99.89423076923075</v>
      </c>
      <c r="I16" s="58"/>
    </row>
    <row r="17" spans="1:9" ht="29.25" customHeight="1">
      <c r="A17" s="13" t="s">
        <v>259</v>
      </c>
      <c r="B17" s="97" t="s">
        <v>8</v>
      </c>
      <c r="C17" s="97" t="s">
        <v>12</v>
      </c>
      <c r="D17" s="97" t="s">
        <v>73</v>
      </c>
      <c r="E17" s="97" t="s">
        <v>53</v>
      </c>
      <c r="F17" s="135">
        <v>647</v>
      </c>
      <c r="G17" s="135">
        <v>646.81</v>
      </c>
      <c r="H17" s="57">
        <f t="shared" si="0"/>
        <v>99.97063369397216</v>
      </c>
      <c r="I17" s="58"/>
    </row>
    <row r="18" spans="1:9" ht="38.25">
      <c r="A18" s="13" t="s">
        <v>260</v>
      </c>
      <c r="B18" s="97" t="s">
        <v>8</v>
      </c>
      <c r="C18" s="97" t="s">
        <v>12</v>
      </c>
      <c r="D18" s="97" t="s">
        <v>73</v>
      </c>
      <c r="E18" s="97" t="s">
        <v>111</v>
      </c>
      <c r="F18" s="135">
        <v>185</v>
      </c>
      <c r="G18" s="135">
        <v>184.31</v>
      </c>
      <c r="H18" s="100">
        <f t="shared" si="0"/>
        <v>99.62702702702703</v>
      </c>
      <c r="I18" s="58"/>
    </row>
    <row r="19" spans="1:9" ht="37.5" customHeight="1">
      <c r="A19" s="125" t="s">
        <v>261</v>
      </c>
      <c r="B19" s="134" t="s">
        <v>8</v>
      </c>
      <c r="C19" s="134" t="s">
        <v>12</v>
      </c>
      <c r="D19" s="134"/>
      <c r="E19" s="134"/>
      <c r="F19" s="133">
        <f aca="true" t="shared" si="2" ref="F19:G21">F20</f>
        <v>2204</v>
      </c>
      <c r="G19" s="133">
        <f t="shared" si="2"/>
        <v>2202.6400000000003</v>
      </c>
      <c r="H19" s="100">
        <f t="shared" si="0"/>
        <v>99.93829401088931</v>
      </c>
      <c r="I19" s="58"/>
    </row>
    <row r="20" spans="1:9" s="31" customFormat="1" ht="53.25" customHeight="1">
      <c r="A20" s="13" t="s">
        <v>51</v>
      </c>
      <c r="B20" s="97" t="s">
        <v>8</v>
      </c>
      <c r="C20" s="97" t="s">
        <v>13</v>
      </c>
      <c r="D20" s="97" t="s">
        <v>75</v>
      </c>
      <c r="E20" s="97"/>
      <c r="F20" s="135">
        <f t="shared" si="2"/>
        <v>2204</v>
      </c>
      <c r="G20" s="135">
        <f t="shared" si="2"/>
        <v>2202.6400000000003</v>
      </c>
      <c r="H20" s="100">
        <f t="shared" si="0"/>
        <v>99.93829401088931</v>
      </c>
      <c r="I20" s="9"/>
    </row>
    <row r="21" spans="1:9" ht="41.25" customHeight="1">
      <c r="A21" s="13" t="s">
        <v>42</v>
      </c>
      <c r="B21" s="97" t="s">
        <v>8</v>
      </c>
      <c r="C21" s="97" t="s">
        <v>13</v>
      </c>
      <c r="D21" s="97" t="s">
        <v>76</v>
      </c>
      <c r="E21" s="97"/>
      <c r="F21" s="135">
        <f t="shared" si="2"/>
        <v>2204</v>
      </c>
      <c r="G21" s="135">
        <f t="shared" si="2"/>
        <v>2202.6400000000003</v>
      </c>
      <c r="H21" s="100">
        <f t="shared" si="0"/>
        <v>99.93829401088931</v>
      </c>
      <c r="I21" s="58"/>
    </row>
    <row r="22" spans="1:9" ht="27.75" customHeight="1">
      <c r="A22" s="13" t="s">
        <v>262</v>
      </c>
      <c r="B22" s="97" t="s">
        <v>8</v>
      </c>
      <c r="C22" s="97" t="s">
        <v>13</v>
      </c>
      <c r="D22" s="97" t="s">
        <v>77</v>
      </c>
      <c r="E22" s="97"/>
      <c r="F22" s="135">
        <f>F23+F24+F25</f>
        <v>2204</v>
      </c>
      <c r="G22" s="135">
        <f>G23+G24+G25</f>
        <v>2202.6400000000003</v>
      </c>
      <c r="H22" s="100">
        <f t="shared" si="0"/>
        <v>99.93829401088931</v>
      </c>
      <c r="I22" s="58"/>
    </row>
    <row r="23" spans="1:9" ht="15.75" customHeight="1">
      <c r="A23" s="13" t="s">
        <v>259</v>
      </c>
      <c r="B23" s="97" t="s">
        <v>8</v>
      </c>
      <c r="C23" s="97" t="s">
        <v>13</v>
      </c>
      <c r="D23" s="97" t="s">
        <v>77</v>
      </c>
      <c r="E23" s="97" t="s">
        <v>53</v>
      </c>
      <c r="F23" s="135">
        <v>704</v>
      </c>
      <c r="G23" s="135">
        <v>703.49</v>
      </c>
      <c r="H23" s="100">
        <f t="shared" si="0"/>
        <v>99.92755681818181</v>
      </c>
      <c r="I23" s="58" t="s">
        <v>34</v>
      </c>
    </row>
    <row r="24" spans="1:9" ht="50.25" customHeight="1">
      <c r="A24" s="13" t="s">
        <v>260</v>
      </c>
      <c r="B24" s="97" t="s">
        <v>8</v>
      </c>
      <c r="C24" s="97" t="s">
        <v>13</v>
      </c>
      <c r="D24" s="97" t="s">
        <v>77</v>
      </c>
      <c r="E24" s="97" t="s">
        <v>111</v>
      </c>
      <c r="F24" s="135">
        <v>204</v>
      </c>
      <c r="G24" s="135">
        <v>203.5</v>
      </c>
      <c r="H24" s="100">
        <f t="shared" si="0"/>
        <v>99.75490196078431</v>
      </c>
      <c r="I24" s="58"/>
    </row>
    <row r="25" spans="1:9" ht="25.5" customHeight="1">
      <c r="A25" s="13" t="s">
        <v>263</v>
      </c>
      <c r="B25" s="97" t="s">
        <v>8</v>
      </c>
      <c r="C25" s="97" t="s">
        <v>13</v>
      </c>
      <c r="D25" s="97" t="s">
        <v>77</v>
      </c>
      <c r="E25" s="97" t="s">
        <v>54</v>
      </c>
      <c r="F25" s="135">
        <v>1296</v>
      </c>
      <c r="G25" s="135">
        <v>1295.65</v>
      </c>
      <c r="H25" s="100">
        <f t="shared" si="0"/>
        <v>99.97299382716051</v>
      </c>
      <c r="I25" s="58"/>
    </row>
    <row r="26" spans="1:9" ht="15.75">
      <c r="A26" s="125" t="s">
        <v>22</v>
      </c>
      <c r="B26" s="134" t="s">
        <v>8</v>
      </c>
      <c r="C26" s="134" t="s">
        <v>21</v>
      </c>
      <c r="D26" s="134"/>
      <c r="E26" s="134"/>
      <c r="F26" s="133">
        <f aca="true" t="shared" si="3" ref="F26:G28">F27</f>
        <v>10</v>
      </c>
      <c r="G26" s="133">
        <f t="shared" si="3"/>
        <v>0</v>
      </c>
      <c r="H26" s="57">
        <f t="shared" si="0"/>
        <v>0</v>
      </c>
      <c r="I26" s="58"/>
    </row>
    <row r="27" spans="1:9" ht="28.5" customHeight="1">
      <c r="A27" s="13" t="s">
        <v>78</v>
      </c>
      <c r="B27" s="97" t="s">
        <v>8</v>
      </c>
      <c r="C27" s="97" t="s">
        <v>21</v>
      </c>
      <c r="D27" s="97" t="s">
        <v>79</v>
      </c>
      <c r="E27" s="97"/>
      <c r="F27" s="135">
        <f t="shared" si="3"/>
        <v>10</v>
      </c>
      <c r="G27" s="135">
        <f t="shared" si="3"/>
        <v>0</v>
      </c>
      <c r="H27" s="57">
        <v>0</v>
      </c>
      <c r="I27" s="58"/>
    </row>
    <row r="28" spans="1:9" ht="33.75" customHeight="1">
      <c r="A28" s="126" t="s">
        <v>264</v>
      </c>
      <c r="B28" s="97" t="s">
        <v>8</v>
      </c>
      <c r="C28" s="97" t="s">
        <v>21</v>
      </c>
      <c r="D28" s="97" t="s">
        <v>118</v>
      </c>
      <c r="E28" s="97"/>
      <c r="F28" s="135">
        <f t="shared" si="3"/>
        <v>10</v>
      </c>
      <c r="G28" s="135">
        <f t="shared" si="3"/>
        <v>0</v>
      </c>
      <c r="H28" s="57">
        <f t="shared" si="0"/>
        <v>0</v>
      </c>
      <c r="I28" s="58"/>
    </row>
    <row r="29" spans="1:9" ht="25.5" customHeight="1">
      <c r="A29" s="13" t="s">
        <v>46</v>
      </c>
      <c r="B29" s="97" t="s">
        <v>8</v>
      </c>
      <c r="C29" s="97" t="s">
        <v>21</v>
      </c>
      <c r="D29" s="97" t="s">
        <v>118</v>
      </c>
      <c r="E29" s="97" t="s">
        <v>119</v>
      </c>
      <c r="F29" s="135">
        <v>10</v>
      </c>
      <c r="G29" s="135">
        <v>0</v>
      </c>
      <c r="H29" s="100">
        <f t="shared" si="0"/>
        <v>0</v>
      </c>
      <c r="I29" s="58"/>
    </row>
    <row r="30" spans="1:9" ht="25.5" customHeight="1">
      <c r="A30" s="125" t="s">
        <v>20</v>
      </c>
      <c r="B30" s="134" t="s">
        <v>8</v>
      </c>
      <c r="C30" s="134" t="s">
        <v>37</v>
      </c>
      <c r="D30" s="134"/>
      <c r="E30" s="134"/>
      <c r="F30" s="133">
        <f>F31</f>
        <v>1335</v>
      </c>
      <c r="G30" s="133">
        <f>G31</f>
        <v>1332.74</v>
      </c>
      <c r="H30" s="100">
        <f t="shared" si="0"/>
        <v>99.83071161048689</v>
      </c>
      <c r="I30" s="58"/>
    </row>
    <row r="31" spans="1:9" ht="12.75" customHeight="1">
      <c r="A31" s="13" t="s">
        <v>51</v>
      </c>
      <c r="B31" s="97" t="s">
        <v>8</v>
      </c>
      <c r="C31" s="97" t="s">
        <v>37</v>
      </c>
      <c r="D31" s="97" t="s">
        <v>75</v>
      </c>
      <c r="E31" s="97"/>
      <c r="F31" s="135">
        <f>F32</f>
        <v>1335</v>
      </c>
      <c r="G31" s="135">
        <f>G32</f>
        <v>1332.74</v>
      </c>
      <c r="H31" s="100">
        <f t="shared" si="0"/>
        <v>99.83071161048689</v>
      </c>
      <c r="I31" s="58"/>
    </row>
    <row r="32" spans="1:9" ht="14.25" customHeight="1">
      <c r="A32" s="13" t="s">
        <v>42</v>
      </c>
      <c r="B32" s="97" t="s">
        <v>8</v>
      </c>
      <c r="C32" s="97" t="s">
        <v>37</v>
      </c>
      <c r="D32" s="97" t="s">
        <v>76</v>
      </c>
      <c r="E32" s="97"/>
      <c r="F32" s="135">
        <f>F33+F34+F36+F37+F40+F42</f>
        <v>1335</v>
      </c>
      <c r="G32" s="135">
        <f>G33+G34+G36+G37+G40+G42</f>
        <v>1332.74</v>
      </c>
      <c r="H32" s="100">
        <f t="shared" si="0"/>
        <v>99.83071161048689</v>
      </c>
      <c r="I32" s="58"/>
    </row>
    <row r="33" spans="1:9" ht="14.25" customHeight="1">
      <c r="A33" s="13" t="s">
        <v>259</v>
      </c>
      <c r="B33" s="97" t="s">
        <v>8</v>
      </c>
      <c r="C33" s="97" t="s">
        <v>37</v>
      </c>
      <c r="D33" s="97" t="s">
        <v>80</v>
      </c>
      <c r="E33" s="97" t="s">
        <v>53</v>
      </c>
      <c r="F33" s="97" t="s">
        <v>340</v>
      </c>
      <c r="G33" s="97" t="s">
        <v>337</v>
      </c>
      <c r="H33" s="71">
        <f t="shared" si="0"/>
        <v>99.89948453608247</v>
      </c>
      <c r="I33" s="58"/>
    </row>
    <row r="34" spans="1:9" ht="38.25">
      <c r="A34" s="13" t="s">
        <v>260</v>
      </c>
      <c r="B34" s="97" t="s">
        <v>8</v>
      </c>
      <c r="C34" s="97" t="s">
        <v>310</v>
      </c>
      <c r="D34" s="97" t="s">
        <v>80</v>
      </c>
      <c r="E34" s="97" t="s">
        <v>111</v>
      </c>
      <c r="F34" s="135">
        <v>243</v>
      </c>
      <c r="G34" s="135">
        <v>242.48</v>
      </c>
      <c r="H34" s="57">
        <f t="shared" si="0"/>
        <v>99.78600823045267</v>
      </c>
      <c r="I34" s="58"/>
    </row>
    <row r="35" spans="1:9" s="31" customFormat="1" ht="24" customHeight="1">
      <c r="A35" s="13" t="s">
        <v>265</v>
      </c>
      <c r="B35" s="97" t="s">
        <v>8</v>
      </c>
      <c r="C35" s="97" t="s">
        <v>37</v>
      </c>
      <c r="D35" s="97" t="s">
        <v>124</v>
      </c>
      <c r="E35" s="97"/>
      <c r="F35" s="135">
        <f>F36+F37+F38+F39+F40</f>
        <v>315</v>
      </c>
      <c r="G35" s="135">
        <f>G36+G37+G38+G39+G40</f>
        <v>314.04</v>
      </c>
      <c r="H35" s="57">
        <f t="shared" si="0"/>
        <v>99.6952380952381</v>
      </c>
      <c r="I35" s="9"/>
    </row>
    <row r="36" spans="1:9" ht="29.25" customHeight="1">
      <c r="A36" s="13" t="s">
        <v>263</v>
      </c>
      <c r="B36" s="97" t="s">
        <v>8</v>
      </c>
      <c r="C36" s="97" t="s">
        <v>37</v>
      </c>
      <c r="D36" s="97" t="s">
        <v>124</v>
      </c>
      <c r="E36" s="97" t="s">
        <v>54</v>
      </c>
      <c r="F36" s="135">
        <v>188</v>
      </c>
      <c r="G36" s="135">
        <v>187.49</v>
      </c>
      <c r="H36" s="57">
        <f t="shared" si="0"/>
        <v>99.72872340425532</v>
      </c>
      <c r="I36" s="58"/>
    </row>
    <row r="37" spans="1:9" ht="27" customHeight="1">
      <c r="A37" s="127" t="s">
        <v>266</v>
      </c>
      <c r="B37" s="97" t="s">
        <v>8</v>
      </c>
      <c r="C37" s="97" t="s">
        <v>37</v>
      </c>
      <c r="D37" s="97" t="s">
        <v>124</v>
      </c>
      <c r="E37" s="97" t="s">
        <v>112</v>
      </c>
      <c r="F37" s="135">
        <v>1</v>
      </c>
      <c r="G37" s="135">
        <v>1</v>
      </c>
      <c r="H37" s="57">
        <v>0</v>
      </c>
      <c r="I37" s="58"/>
    </row>
    <row r="38" spans="1:9" ht="18" customHeight="1">
      <c r="A38" s="127"/>
      <c r="B38" s="97" t="s">
        <v>8</v>
      </c>
      <c r="C38" s="97" t="s">
        <v>37</v>
      </c>
      <c r="D38" s="97" t="s">
        <v>124</v>
      </c>
      <c r="E38" s="97" t="s">
        <v>55</v>
      </c>
      <c r="F38" s="135">
        <v>0</v>
      </c>
      <c r="G38" s="135">
        <v>0</v>
      </c>
      <c r="H38" s="57">
        <v>0</v>
      </c>
      <c r="I38" s="58"/>
    </row>
    <row r="39" spans="1:9" ht="17.25" customHeight="1">
      <c r="A39" s="13" t="s">
        <v>49</v>
      </c>
      <c r="B39" s="97" t="s">
        <v>8</v>
      </c>
      <c r="C39" s="97" t="s">
        <v>37</v>
      </c>
      <c r="D39" s="97" t="s">
        <v>124</v>
      </c>
      <c r="E39" s="97" t="s">
        <v>120</v>
      </c>
      <c r="F39" s="135">
        <v>0</v>
      </c>
      <c r="G39" s="135">
        <v>0</v>
      </c>
      <c r="H39" s="57">
        <v>0</v>
      </c>
      <c r="I39" s="58"/>
    </row>
    <row r="40" spans="1:9" s="31" customFormat="1" ht="14.25" customHeight="1">
      <c r="A40" s="13" t="s">
        <v>121</v>
      </c>
      <c r="B40" s="97" t="s">
        <v>8</v>
      </c>
      <c r="C40" s="97" t="s">
        <v>37</v>
      </c>
      <c r="D40" s="97" t="s">
        <v>124</v>
      </c>
      <c r="E40" s="97" t="s">
        <v>122</v>
      </c>
      <c r="F40" s="135">
        <v>126</v>
      </c>
      <c r="G40" s="135">
        <v>125.55</v>
      </c>
      <c r="H40" s="57">
        <f t="shared" si="0"/>
        <v>99.64285714285714</v>
      </c>
      <c r="I40" s="9"/>
    </row>
    <row r="41" spans="1:9" ht="37.5" customHeight="1">
      <c r="A41" s="13" t="s">
        <v>128</v>
      </c>
      <c r="B41" s="97" t="s">
        <v>8</v>
      </c>
      <c r="C41" s="97" t="s">
        <v>37</v>
      </c>
      <c r="D41" s="97" t="s">
        <v>311</v>
      </c>
      <c r="E41" s="97"/>
      <c r="F41" s="135">
        <f>F42</f>
        <v>1</v>
      </c>
      <c r="G41" s="135">
        <f>G42</f>
        <v>1</v>
      </c>
      <c r="H41" s="57">
        <f t="shared" si="0"/>
        <v>100</v>
      </c>
      <c r="I41" s="58"/>
    </row>
    <row r="42" spans="1:9" ht="25.5">
      <c r="A42" s="13" t="s">
        <v>263</v>
      </c>
      <c r="B42" s="97" t="s">
        <v>8</v>
      </c>
      <c r="C42" s="97" t="s">
        <v>37</v>
      </c>
      <c r="D42" s="97" t="s">
        <v>311</v>
      </c>
      <c r="E42" s="97" t="s">
        <v>54</v>
      </c>
      <c r="F42" s="135">
        <v>1</v>
      </c>
      <c r="G42" s="135">
        <v>1</v>
      </c>
      <c r="H42" s="100">
        <f t="shared" si="0"/>
        <v>100</v>
      </c>
      <c r="I42" s="58"/>
    </row>
    <row r="43" spans="1:9" ht="12.75" customHeight="1">
      <c r="A43" s="125" t="s">
        <v>267</v>
      </c>
      <c r="B43" s="134" t="s">
        <v>12</v>
      </c>
      <c r="C43" s="134" t="s">
        <v>26</v>
      </c>
      <c r="D43" s="134"/>
      <c r="E43" s="134"/>
      <c r="F43" s="133">
        <f aca="true" t="shared" si="4" ref="F43:G46">F44</f>
        <v>162.4</v>
      </c>
      <c r="G43" s="133">
        <f t="shared" si="4"/>
        <v>150.24</v>
      </c>
      <c r="H43" s="100">
        <f t="shared" si="0"/>
        <v>92.51231527093596</v>
      </c>
      <c r="I43" s="58"/>
    </row>
    <row r="44" spans="1:9" ht="51.75" customHeight="1">
      <c r="A44" s="13" t="s">
        <v>268</v>
      </c>
      <c r="B44" s="97" t="s">
        <v>12</v>
      </c>
      <c r="C44" s="97" t="s">
        <v>14</v>
      </c>
      <c r="D44" s="97"/>
      <c r="E44" s="97"/>
      <c r="F44" s="135">
        <f t="shared" si="4"/>
        <v>162.4</v>
      </c>
      <c r="G44" s="135">
        <f t="shared" si="4"/>
        <v>150.24</v>
      </c>
      <c r="H44" s="100">
        <f t="shared" si="0"/>
        <v>92.51231527093596</v>
      </c>
      <c r="I44" s="58"/>
    </row>
    <row r="45" spans="1:9" ht="25.5" customHeight="1">
      <c r="A45" s="13" t="s">
        <v>51</v>
      </c>
      <c r="B45" s="97" t="s">
        <v>12</v>
      </c>
      <c r="C45" s="97" t="s">
        <v>14</v>
      </c>
      <c r="D45" s="97" t="s">
        <v>75</v>
      </c>
      <c r="E45" s="97"/>
      <c r="F45" s="135">
        <f t="shared" si="4"/>
        <v>162.4</v>
      </c>
      <c r="G45" s="135">
        <f t="shared" si="4"/>
        <v>150.24</v>
      </c>
      <c r="H45" s="100">
        <f t="shared" si="0"/>
        <v>92.51231527093596</v>
      </c>
      <c r="I45" s="58"/>
    </row>
    <row r="46" spans="1:9" ht="25.5">
      <c r="A46" s="13" t="s">
        <v>42</v>
      </c>
      <c r="B46" s="97" t="s">
        <v>12</v>
      </c>
      <c r="C46" s="97" t="s">
        <v>14</v>
      </c>
      <c r="D46" s="97" t="s">
        <v>76</v>
      </c>
      <c r="E46" s="97"/>
      <c r="F46" s="135">
        <f t="shared" si="4"/>
        <v>162.4</v>
      </c>
      <c r="G46" s="135">
        <f t="shared" si="4"/>
        <v>150.24</v>
      </c>
      <c r="H46" s="100">
        <f t="shared" si="0"/>
        <v>92.51231527093596</v>
      </c>
      <c r="I46" s="58"/>
    </row>
    <row r="47" spans="1:9" ht="38.25" customHeight="1">
      <c r="A47" s="13" t="s">
        <v>28</v>
      </c>
      <c r="B47" s="97" t="s">
        <v>12</v>
      </c>
      <c r="C47" s="97" t="s">
        <v>14</v>
      </c>
      <c r="D47" s="97" t="s">
        <v>81</v>
      </c>
      <c r="E47" s="97"/>
      <c r="F47" s="135">
        <f>F48+F49</f>
        <v>162.4</v>
      </c>
      <c r="G47" s="135">
        <f>G48+G49</f>
        <v>150.24</v>
      </c>
      <c r="H47" s="100">
        <f t="shared" si="0"/>
        <v>92.51231527093596</v>
      </c>
      <c r="I47" s="58"/>
    </row>
    <row r="48" spans="1:9" ht="24.75" customHeight="1">
      <c r="A48" s="13" t="s">
        <v>259</v>
      </c>
      <c r="B48" s="97" t="s">
        <v>12</v>
      </c>
      <c r="C48" s="97" t="s">
        <v>14</v>
      </c>
      <c r="D48" s="97" t="s">
        <v>81</v>
      </c>
      <c r="E48" s="97" t="s">
        <v>53</v>
      </c>
      <c r="F48" s="97" t="s">
        <v>312</v>
      </c>
      <c r="G48" s="97" t="s">
        <v>338</v>
      </c>
      <c r="H48" s="100">
        <f t="shared" si="0"/>
        <v>91.15443369462429</v>
      </c>
      <c r="I48" s="58"/>
    </row>
    <row r="49" spans="1:9" ht="27" customHeight="1">
      <c r="A49" s="13" t="s">
        <v>260</v>
      </c>
      <c r="B49" s="97" t="s">
        <v>12</v>
      </c>
      <c r="C49" s="97" t="s">
        <v>14</v>
      </c>
      <c r="D49" s="97" t="s">
        <v>81</v>
      </c>
      <c r="E49" s="97" t="s">
        <v>111</v>
      </c>
      <c r="F49" s="97" t="s">
        <v>313</v>
      </c>
      <c r="G49" s="97" t="s">
        <v>313</v>
      </c>
      <c r="H49" s="100">
        <f t="shared" si="0"/>
        <v>100</v>
      </c>
      <c r="I49" s="58"/>
    </row>
    <row r="50" spans="1:9" ht="33" customHeight="1">
      <c r="A50" s="125" t="s">
        <v>19</v>
      </c>
      <c r="B50" s="134" t="s">
        <v>14</v>
      </c>
      <c r="C50" s="134" t="s">
        <v>26</v>
      </c>
      <c r="D50" s="134"/>
      <c r="E50" s="134"/>
      <c r="F50" s="133">
        <f>F51+F66+F69+F73</f>
        <v>712.5</v>
      </c>
      <c r="G50" s="133">
        <f>G51+G66+G69+G73</f>
        <v>711.24</v>
      </c>
      <c r="H50" s="57"/>
      <c r="I50" s="58"/>
    </row>
    <row r="51" spans="1:9" ht="24" customHeight="1">
      <c r="A51" s="13" t="s">
        <v>269</v>
      </c>
      <c r="B51" s="97" t="s">
        <v>14</v>
      </c>
      <c r="C51" s="97" t="s">
        <v>11</v>
      </c>
      <c r="D51" s="97"/>
      <c r="E51" s="97"/>
      <c r="F51" s="133">
        <f>F52+F62</f>
        <v>712.5</v>
      </c>
      <c r="G51" s="133">
        <f>G52+G62</f>
        <v>711.24</v>
      </c>
      <c r="H51" s="57"/>
      <c r="I51" s="58"/>
    </row>
    <row r="52" spans="1:9" ht="38.25">
      <c r="A52" s="13" t="s">
        <v>51</v>
      </c>
      <c r="B52" s="97" t="s">
        <v>14</v>
      </c>
      <c r="C52" s="97" t="s">
        <v>11</v>
      </c>
      <c r="D52" s="97" t="s">
        <v>75</v>
      </c>
      <c r="E52" s="97"/>
      <c r="F52" s="135">
        <f>F53</f>
        <v>709</v>
      </c>
      <c r="G52" s="135">
        <f>G53</f>
        <v>707.89</v>
      </c>
      <c r="H52" s="57">
        <f t="shared" si="0"/>
        <v>99.84344146685473</v>
      </c>
      <c r="I52" s="58"/>
    </row>
    <row r="53" spans="1:9" ht="28.5" customHeight="1">
      <c r="A53" s="13" t="s">
        <v>42</v>
      </c>
      <c r="B53" s="97" t="s">
        <v>14</v>
      </c>
      <c r="C53" s="97" t="s">
        <v>11</v>
      </c>
      <c r="D53" s="97" t="s">
        <v>76</v>
      </c>
      <c r="E53" s="97"/>
      <c r="F53" s="135">
        <f>F54+F58+F61</f>
        <v>709</v>
      </c>
      <c r="G53" s="135">
        <f>G54+G58+G61</f>
        <v>707.89</v>
      </c>
      <c r="H53" s="57"/>
      <c r="I53" s="58"/>
    </row>
    <row r="54" spans="1:9" ht="33.75" customHeight="1">
      <c r="A54" s="13" t="s">
        <v>113</v>
      </c>
      <c r="B54" s="97" t="s">
        <v>14</v>
      </c>
      <c r="C54" s="97" t="s">
        <v>11</v>
      </c>
      <c r="D54" s="97" t="s">
        <v>314</v>
      </c>
      <c r="E54" s="97"/>
      <c r="F54" s="133">
        <f>F55+F56</f>
        <v>403</v>
      </c>
      <c r="G54" s="133">
        <f>G57+G56+G55</f>
        <v>401.89</v>
      </c>
      <c r="H54" s="57">
        <v>0</v>
      </c>
      <c r="I54" s="58"/>
    </row>
    <row r="55" spans="1:9" ht="25.5">
      <c r="A55" s="13" t="s">
        <v>259</v>
      </c>
      <c r="B55" s="97" t="s">
        <v>14</v>
      </c>
      <c r="C55" s="97" t="s">
        <v>11</v>
      </c>
      <c r="D55" s="97" t="s">
        <v>314</v>
      </c>
      <c r="E55" s="97" t="s">
        <v>53</v>
      </c>
      <c r="F55" s="135">
        <v>315</v>
      </c>
      <c r="G55" s="135">
        <v>314.75</v>
      </c>
      <c r="H55" s="100">
        <f t="shared" si="0"/>
        <v>99.92063492063492</v>
      </c>
      <c r="I55" s="58"/>
    </row>
    <row r="56" spans="1:9" ht="38.25">
      <c r="A56" s="13" t="s">
        <v>260</v>
      </c>
      <c r="B56" s="97" t="s">
        <v>14</v>
      </c>
      <c r="C56" s="97" t="s">
        <v>11</v>
      </c>
      <c r="D56" s="97" t="s">
        <v>314</v>
      </c>
      <c r="E56" s="97" t="s">
        <v>111</v>
      </c>
      <c r="F56" s="135">
        <v>88</v>
      </c>
      <c r="G56" s="135">
        <v>87.14</v>
      </c>
      <c r="H56" s="57"/>
      <c r="I56" s="58"/>
    </row>
    <row r="57" spans="1:9" s="31" customFormat="1" ht="36" customHeight="1">
      <c r="A57" s="13" t="s">
        <v>263</v>
      </c>
      <c r="B57" s="97" t="s">
        <v>14</v>
      </c>
      <c r="C57" s="97" t="s">
        <v>11</v>
      </c>
      <c r="D57" s="97" t="s">
        <v>314</v>
      </c>
      <c r="E57" s="97" t="s">
        <v>54</v>
      </c>
      <c r="F57" s="135">
        <v>0</v>
      </c>
      <c r="G57" s="135">
        <v>0</v>
      </c>
      <c r="H57" s="57" t="e">
        <f t="shared" si="0"/>
        <v>#DIV/0!</v>
      </c>
      <c r="I57" s="9"/>
    </row>
    <row r="58" spans="1:9" ht="25.5">
      <c r="A58" s="13" t="s">
        <v>270</v>
      </c>
      <c r="B58" s="97" t="s">
        <v>14</v>
      </c>
      <c r="C58" s="97" t="s">
        <v>11</v>
      </c>
      <c r="D58" s="97" t="s">
        <v>315</v>
      </c>
      <c r="E58" s="97"/>
      <c r="F58" s="133">
        <f>F59</f>
        <v>227</v>
      </c>
      <c r="G58" s="133">
        <f>G59</f>
        <v>227</v>
      </c>
      <c r="H58" s="57">
        <f t="shared" si="0"/>
        <v>100</v>
      </c>
      <c r="I58" s="58"/>
    </row>
    <row r="59" spans="1:9" ht="25.5">
      <c r="A59" s="13" t="s">
        <v>263</v>
      </c>
      <c r="B59" s="97" t="s">
        <v>14</v>
      </c>
      <c r="C59" s="97" t="s">
        <v>11</v>
      </c>
      <c r="D59" s="97" t="s">
        <v>315</v>
      </c>
      <c r="E59" s="97" t="s">
        <v>54</v>
      </c>
      <c r="F59" s="135">
        <v>227</v>
      </c>
      <c r="G59" s="135">
        <v>227</v>
      </c>
      <c r="H59" s="57">
        <f t="shared" si="0"/>
        <v>100</v>
      </c>
      <c r="I59" s="58"/>
    </row>
    <row r="60" spans="1:9" ht="25.5">
      <c r="A60" s="13" t="s">
        <v>271</v>
      </c>
      <c r="B60" s="97" t="s">
        <v>14</v>
      </c>
      <c r="C60" s="97" t="s">
        <v>11</v>
      </c>
      <c r="D60" s="97" t="s">
        <v>316</v>
      </c>
      <c r="E60" s="97"/>
      <c r="F60" s="133">
        <f>F61</f>
        <v>79</v>
      </c>
      <c r="G60" s="133">
        <f>G61</f>
        <v>79</v>
      </c>
      <c r="H60" s="57">
        <f t="shared" si="0"/>
        <v>100</v>
      </c>
      <c r="I60" s="58"/>
    </row>
    <row r="61" spans="1:9" ht="25.5">
      <c r="A61" s="13" t="s">
        <v>263</v>
      </c>
      <c r="B61" s="97" t="s">
        <v>14</v>
      </c>
      <c r="C61" s="97" t="s">
        <v>11</v>
      </c>
      <c r="D61" s="97" t="s">
        <v>316</v>
      </c>
      <c r="E61" s="97" t="s">
        <v>54</v>
      </c>
      <c r="F61" s="135">
        <v>79</v>
      </c>
      <c r="G61" s="135">
        <v>79</v>
      </c>
      <c r="H61" s="57">
        <f t="shared" si="0"/>
        <v>100</v>
      </c>
      <c r="I61" s="58"/>
    </row>
    <row r="62" spans="1:9" ht="38.25">
      <c r="A62" s="13" t="s">
        <v>272</v>
      </c>
      <c r="B62" s="97" t="s">
        <v>14</v>
      </c>
      <c r="C62" s="97" t="s">
        <v>11</v>
      </c>
      <c r="D62" s="97" t="s">
        <v>317</v>
      </c>
      <c r="E62" s="97"/>
      <c r="F62" s="133">
        <f aca="true" t="shared" si="5" ref="F62:G64">F63</f>
        <v>3.5</v>
      </c>
      <c r="G62" s="133">
        <f t="shared" si="5"/>
        <v>3.35</v>
      </c>
      <c r="H62" s="57">
        <f t="shared" si="0"/>
        <v>95.71428571428572</v>
      </c>
      <c r="I62" s="58"/>
    </row>
    <row r="63" spans="1:9" ht="11.25" customHeight="1">
      <c r="A63" s="13" t="s">
        <v>84</v>
      </c>
      <c r="B63" s="97" t="s">
        <v>14</v>
      </c>
      <c r="C63" s="97" t="s">
        <v>11</v>
      </c>
      <c r="D63" s="97" t="s">
        <v>318</v>
      </c>
      <c r="E63" s="97"/>
      <c r="F63" s="135">
        <f t="shared" si="5"/>
        <v>3.5</v>
      </c>
      <c r="G63" s="135">
        <f t="shared" si="5"/>
        <v>3.35</v>
      </c>
      <c r="H63" s="57">
        <f t="shared" si="0"/>
        <v>95.71428571428572</v>
      </c>
      <c r="I63" s="58"/>
    </row>
    <row r="64" spans="1:9" ht="12.75">
      <c r="A64" s="13" t="s">
        <v>85</v>
      </c>
      <c r="B64" s="97" t="s">
        <v>14</v>
      </c>
      <c r="C64" s="97" t="s">
        <v>11</v>
      </c>
      <c r="D64" s="97" t="s">
        <v>341</v>
      </c>
      <c r="E64" s="97"/>
      <c r="F64" s="135">
        <f t="shared" si="5"/>
        <v>3.5</v>
      </c>
      <c r="G64" s="135">
        <f t="shared" si="5"/>
        <v>3.35</v>
      </c>
      <c r="H64" s="57">
        <f t="shared" si="0"/>
        <v>95.71428571428572</v>
      </c>
      <c r="I64" s="58"/>
    </row>
    <row r="65" spans="1:9" s="31" customFormat="1" ht="27" customHeight="1">
      <c r="A65" s="13" t="s">
        <v>263</v>
      </c>
      <c r="B65" s="97" t="s">
        <v>14</v>
      </c>
      <c r="C65" s="97" t="s">
        <v>11</v>
      </c>
      <c r="D65" s="97" t="s">
        <v>341</v>
      </c>
      <c r="E65" s="97" t="s">
        <v>54</v>
      </c>
      <c r="F65" s="135">
        <v>3.5</v>
      </c>
      <c r="G65" s="135">
        <v>3.35</v>
      </c>
      <c r="H65" s="57">
        <f t="shared" si="0"/>
        <v>95.71428571428572</v>
      </c>
      <c r="I65" s="9"/>
    </row>
    <row r="66" spans="1:9" ht="38.25" hidden="1">
      <c r="A66" s="13" t="s">
        <v>273</v>
      </c>
      <c r="B66" s="97" t="s">
        <v>14</v>
      </c>
      <c r="C66" s="97" t="s">
        <v>115</v>
      </c>
      <c r="D66" s="97" t="s">
        <v>82</v>
      </c>
      <c r="E66" s="97"/>
      <c r="F66" s="133">
        <f>F68</f>
        <v>0</v>
      </c>
      <c r="G66" s="133">
        <f>G68</f>
        <v>0</v>
      </c>
      <c r="H66" s="57" t="e">
        <f t="shared" si="0"/>
        <v>#DIV/0!</v>
      </c>
      <c r="I66" s="58"/>
    </row>
    <row r="67" spans="1:9" ht="38.25" customHeight="1" hidden="1">
      <c r="A67" s="13" t="s">
        <v>274</v>
      </c>
      <c r="B67" s="97" t="s">
        <v>14</v>
      </c>
      <c r="C67" s="97" t="s">
        <v>115</v>
      </c>
      <c r="D67" s="97" t="s">
        <v>82</v>
      </c>
      <c r="E67" s="97"/>
      <c r="F67" s="135">
        <f>F68</f>
        <v>0</v>
      </c>
      <c r="G67" s="135">
        <f>G68</f>
        <v>0</v>
      </c>
      <c r="H67" s="57" t="e">
        <f t="shared" si="0"/>
        <v>#DIV/0!</v>
      </c>
      <c r="I67" s="58"/>
    </row>
    <row r="68" spans="1:9" ht="25.5" hidden="1">
      <c r="A68" s="13" t="s">
        <v>263</v>
      </c>
      <c r="B68" s="97" t="s">
        <v>14</v>
      </c>
      <c r="C68" s="97" t="s">
        <v>115</v>
      </c>
      <c r="D68" s="97" t="s">
        <v>82</v>
      </c>
      <c r="E68" s="97" t="s">
        <v>54</v>
      </c>
      <c r="F68" s="135">
        <v>0</v>
      </c>
      <c r="G68" s="135">
        <v>0</v>
      </c>
      <c r="H68" s="100" t="e">
        <f t="shared" si="0"/>
        <v>#DIV/0!</v>
      </c>
      <c r="I68" s="58"/>
    </row>
    <row r="69" spans="1:9" ht="51" hidden="1">
      <c r="A69" s="13" t="s">
        <v>275</v>
      </c>
      <c r="B69" s="97" t="s">
        <v>14</v>
      </c>
      <c r="C69" s="97" t="s">
        <v>115</v>
      </c>
      <c r="D69" s="97" t="s">
        <v>103</v>
      </c>
      <c r="E69" s="97"/>
      <c r="F69" s="133">
        <f aca="true" t="shared" si="6" ref="F69:G71">F70</f>
        <v>0</v>
      </c>
      <c r="G69" s="133">
        <f t="shared" si="6"/>
        <v>0</v>
      </c>
      <c r="H69" s="57" t="e">
        <f t="shared" si="0"/>
        <v>#DIV/0!</v>
      </c>
      <c r="I69" s="58"/>
    </row>
    <row r="70" spans="1:9" ht="12.75" hidden="1">
      <c r="A70" s="13" t="s">
        <v>276</v>
      </c>
      <c r="B70" s="97" t="s">
        <v>14</v>
      </c>
      <c r="C70" s="97" t="s">
        <v>115</v>
      </c>
      <c r="D70" s="97" t="s">
        <v>83</v>
      </c>
      <c r="E70" s="97"/>
      <c r="F70" s="135">
        <f t="shared" si="6"/>
        <v>0</v>
      </c>
      <c r="G70" s="135">
        <f t="shared" si="6"/>
        <v>0</v>
      </c>
      <c r="H70" s="57" t="e">
        <f t="shared" si="0"/>
        <v>#DIV/0!</v>
      </c>
      <c r="I70" s="58"/>
    </row>
    <row r="71" spans="1:9" ht="25.5" hidden="1">
      <c r="A71" s="13" t="s">
        <v>277</v>
      </c>
      <c r="B71" s="97" t="s">
        <v>14</v>
      </c>
      <c r="C71" s="97" t="s">
        <v>115</v>
      </c>
      <c r="D71" s="97" t="s">
        <v>319</v>
      </c>
      <c r="E71" s="97"/>
      <c r="F71" s="135">
        <f t="shared" si="6"/>
        <v>0</v>
      </c>
      <c r="G71" s="135">
        <f t="shared" si="6"/>
        <v>0</v>
      </c>
      <c r="H71" s="57" t="e">
        <f t="shared" si="0"/>
        <v>#DIV/0!</v>
      </c>
      <c r="I71" s="58"/>
    </row>
    <row r="72" spans="1:9" ht="25.5" hidden="1">
      <c r="A72" s="13" t="s">
        <v>263</v>
      </c>
      <c r="B72" s="97" t="s">
        <v>14</v>
      </c>
      <c r="C72" s="97" t="s">
        <v>115</v>
      </c>
      <c r="D72" s="97" t="s">
        <v>319</v>
      </c>
      <c r="E72" s="97" t="s">
        <v>54</v>
      </c>
      <c r="F72" s="135">
        <v>0</v>
      </c>
      <c r="G72" s="135">
        <v>0</v>
      </c>
      <c r="H72" s="57" t="e">
        <f t="shared" si="0"/>
        <v>#DIV/0!</v>
      </c>
      <c r="I72" s="58"/>
    </row>
    <row r="73" spans="1:9" ht="88.5" customHeight="1" hidden="1">
      <c r="A73" s="13" t="s">
        <v>278</v>
      </c>
      <c r="B73" s="97" t="s">
        <v>14</v>
      </c>
      <c r="C73" s="97" t="s">
        <v>115</v>
      </c>
      <c r="D73" s="97" t="s">
        <v>320</v>
      </c>
      <c r="E73" s="97"/>
      <c r="F73" s="133">
        <f>F74</f>
        <v>0</v>
      </c>
      <c r="G73" s="133">
        <f>G74</f>
        <v>0</v>
      </c>
      <c r="H73" s="57" t="e">
        <f t="shared" si="0"/>
        <v>#DIV/0!</v>
      </c>
      <c r="I73" s="58"/>
    </row>
    <row r="74" spans="1:9" ht="25.5" hidden="1">
      <c r="A74" s="13" t="s">
        <v>279</v>
      </c>
      <c r="B74" s="97" t="s">
        <v>14</v>
      </c>
      <c r="C74" s="97" t="s">
        <v>115</v>
      </c>
      <c r="D74" s="97" t="s">
        <v>321</v>
      </c>
      <c r="E74" s="97"/>
      <c r="F74" s="135">
        <f>F75</f>
        <v>0</v>
      </c>
      <c r="G74" s="135">
        <f>G75</f>
        <v>0</v>
      </c>
      <c r="H74" s="57" t="e">
        <f t="shared" si="0"/>
        <v>#DIV/0!</v>
      </c>
      <c r="I74" s="58"/>
    </row>
    <row r="75" spans="1:9" ht="38.25" customHeight="1" hidden="1">
      <c r="A75" s="13" t="s">
        <v>263</v>
      </c>
      <c r="B75" s="97" t="s">
        <v>14</v>
      </c>
      <c r="C75" s="97" t="s">
        <v>115</v>
      </c>
      <c r="D75" s="97" t="s">
        <v>321</v>
      </c>
      <c r="E75" s="97" t="s">
        <v>54</v>
      </c>
      <c r="F75" s="135">
        <v>0</v>
      </c>
      <c r="G75" s="135">
        <v>0</v>
      </c>
      <c r="H75" s="57" t="e">
        <f t="shared" si="0"/>
        <v>#DIV/0!</v>
      </c>
      <c r="I75" s="58"/>
    </row>
    <row r="76" spans="1:9" ht="15.75">
      <c r="A76" s="125" t="s">
        <v>36</v>
      </c>
      <c r="B76" s="134" t="s">
        <v>13</v>
      </c>
      <c r="C76" s="134"/>
      <c r="D76" s="134"/>
      <c r="E76" s="134"/>
      <c r="F76" s="133">
        <f>F77+F89+F85</f>
        <v>989.512</v>
      </c>
      <c r="G76" s="133">
        <f>G77+G89+G85</f>
        <v>435.942</v>
      </c>
      <c r="H76" s="57">
        <f aca="true" t="shared" si="7" ref="H76:H140">G76/F76*100</f>
        <v>44.05626207666001</v>
      </c>
      <c r="I76" s="58"/>
    </row>
    <row r="77" spans="1:9" ht="12.75">
      <c r="A77" s="62" t="s">
        <v>50</v>
      </c>
      <c r="B77" s="97" t="s">
        <v>13</v>
      </c>
      <c r="C77" s="97" t="s">
        <v>52</v>
      </c>
      <c r="D77" s="97"/>
      <c r="E77" s="97"/>
      <c r="F77" s="133">
        <f>F78</f>
        <v>915</v>
      </c>
      <c r="G77" s="133">
        <f>G78</f>
        <v>361.43</v>
      </c>
      <c r="H77" s="100">
        <f t="shared" si="7"/>
        <v>39.500546448087434</v>
      </c>
      <c r="I77" s="58"/>
    </row>
    <row r="78" spans="1:9" ht="38.25">
      <c r="A78" s="13" t="s">
        <v>51</v>
      </c>
      <c r="B78" s="97" t="s">
        <v>13</v>
      </c>
      <c r="C78" s="97" t="s">
        <v>52</v>
      </c>
      <c r="D78" s="97" t="s">
        <v>93</v>
      </c>
      <c r="E78" s="97"/>
      <c r="F78" s="135">
        <f>F79+F82</f>
        <v>915</v>
      </c>
      <c r="G78" s="135">
        <f>G79+G82</f>
        <v>361.43</v>
      </c>
      <c r="H78" s="100">
        <f t="shared" si="7"/>
        <v>39.500546448087434</v>
      </c>
      <c r="I78" s="58"/>
    </row>
    <row r="79" spans="1:9" ht="25.5">
      <c r="A79" s="13" t="s">
        <v>42</v>
      </c>
      <c r="B79" s="97" t="s">
        <v>13</v>
      </c>
      <c r="C79" s="97" t="s">
        <v>52</v>
      </c>
      <c r="D79" s="97" t="s">
        <v>76</v>
      </c>
      <c r="E79" s="97"/>
      <c r="F79" s="135">
        <f>F80</f>
        <v>915</v>
      </c>
      <c r="G79" s="135">
        <f>G80</f>
        <v>361.43</v>
      </c>
      <c r="H79" s="100">
        <f t="shared" si="7"/>
        <v>39.500546448087434</v>
      </c>
      <c r="I79" s="58"/>
    </row>
    <row r="80" spans="1:9" ht="25.5">
      <c r="A80" s="13" t="s">
        <v>280</v>
      </c>
      <c r="B80" s="97" t="s">
        <v>13</v>
      </c>
      <c r="C80" s="97" t="s">
        <v>52</v>
      </c>
      <c r="D80" s="97" t="s">
        <v>86</v>
      </c>
      <c r="E80" s="97"/>
      <c r="F80" s="135">
        <f>F81</f>
        <v>915</v>
      </c>
      <c r="G80" s="135">
        <f>G81</f>
        <v>361.43</v>
      </c>
      <c r="H80" s="57">
        <f t="shared" si="7"/>
        <v>39.500546448087434</v>
      </c>
      <c r="I80" s="58"/>
    </row>
    <row r="81" spans="1:9" ht="25.5">
      <c r="A81" s="13" t="s">
        <v>263</v>
      </c>
      <c r="B81" s="97" t="s">
        <v>13</v>
      </c>
      <c r="C81" s="97" t="s">
        <v>52</v>
      </c>
      <c r="D81" s="97" t="s">
        <v>86</v>
      </c>
      <c r="E81" s="97" t="s">
        <v>54</v>
      </c>
      <c r="F81" s="135">
        <v>915</v>
      </c>
      <c r="G81" s="135">
        <v>361.43</v>
      </c>
      <c r="H81" s="57">
        <f t="shared" si="7"/>
        <v>39.500546448087434</v>
      </c>
      <c r="I81" s="58"/>
    </row>
    <row r="82" spans="1:9" ht="1.5" customHeight="1">
      <c r="A82" s="13" t="s">
        <v>281</v>
      </c>
      <c r="B82" s="97" t="s">
        <v>13</v>
      </c>
      <c r="C82" s="97" t="s">
        <v>52</v>
      </c>
      <c r="D82" s="97" t="s">
        <v>322</v>
      </c>
      <c r="E82" s="97"/>
      <c r="F82" s="135">
        <f>F83</f>
        <v>0</v>
      </c>
      <c r="G82" s="135">
        <f>G83</f>
        <v>0</v>
      </c>
      <c r="H82" s="57" t="e">
        <f t="shared" si="7"/>
        <v>#DIV/0!</v>
      </c>
      <c r="I82" s="58"/>
    </row>
    <row r="83" spans="1:9" ht="25.5" hidden="1">
      <c r="A83" s="13" t="s">
        <v>282</v>
      </c>
      <c r="B83" s="97" t="s">
        <v>13</v>
      </c>
      <c r="C83" s="97" t="s">
        <v>52</v>
      </c>
      <c r="D83" s="97" t="s">
        <v>323</v>
      </c>
      <c r="E83" s="97"/>
      <c r="F83" s="135">
        <f>F84</f>
        <v>0</v>
      </c>
      <c r="G83" s="135">
        <f>G84</f>
        <v>0</v>
      </c>
      <c r="H83" s="57" t="e">
        <f t="shared" si="7"/>
        <v>#DIV/0!</v>
      </c>
      <c r="I83" s="58"/>
    </row>
    <row r="84" spans="1:9" ht="25.5" hidden="1">
      <c r="A84" s="13" t="s">
        <v>263</v>
      </c>
      <c r="B84" s="97" t="s">
        <v>13</v>
      </c>
      <c r="C84" s="97" t="s">
        <v>52</v>
      </c>
      <c r="D84" s="97" t="s">
        <v>324</v>
      </c>
      <c r="E84" s="97" t="s">
        <v>54</v>
      </c>
      <c r="F84" s="135">
        <v>0</v>
      </c>
      <c r="G84" s="135">
        <v>0</v>
      </c>
      <c r="H84" s="57" t="e">
        <f t="shared" si="7"/>
        <v>#DIV/0!</v>
      </c>
      <c r="I84" s="58"/>
    </row>
    <row r="85" spans="1:9" ht="51">
      <c r="A85" s="128" t="s">
        <v>283</v>
      </c>
      <c r="B85" s="97" t="s">
        <v>13</v>
      </c>
      <c r="C85" s="97" t="s">
        <v>11</v>
      </c>
      <c r="D85" s="136" t="s">
        <v>325</v>
      </c>
      <c r="E85" s="136" t="s">
        <v>27</v>
      </c>
      <c r="F85" s="133">
        <f aca="true" t="shared" si="8" ref="F85:G87">F86</f>
        <v>74.512</v>
      </c>
      <c r="G85" s="133">
        <f t="shared" si="8"/>
        <v>74.512</v>
      </c>
      <c r="H85" s="57">
        <f t="shared" si="7"/>
        <v>100</v>
      </c>
      <c r="I85" s="58"/>
    </row>
    <row r="86" spans="1:9" ht="25.5">
      <c r="A86" s="128" t="s">
        <v>284</v>
      </c>
      <c r="B86" s="97" t="s">
        <v>13</v>
      </c>
      <c r="C86" s="97" t="s">
        <v>11</v>
      </c>
      <c r="D86" s="136" t="s">
        <v>325</v>
      </c>
      <c r="E86" s="136" t="s">
        <v>45</v>
      </c>
      <c r="F86" s="135">
        <f t="shared" si="8"/>
        <v>74.512</v>
      </c>
      <c r="G86" s="135">
        <f t="shared" si="8"/>
        <v>74.512</v>
      </c>
      <c r="H86" s="57">
        <f t="shared" si="7"/>
        <v>100</v>
      </c>
      <c r="I86" s="58"/>
    </row>
    <row r="87" spans="1:9" ht="25.5">
      <c r="A87" s="128" t="s">
        <v>43</v>
      </c>
      <c r="B87" s="97" t="s">
        <v>13</v>
      </c>
      <c r="C87" s="97" t="s">
        <v>11</v>
      </c>
      <c r="D87" s="136" t="s">
        <v>325</v>
      </c>
      <c r="E87" s="136" t="s">
        <v>44</v>
      </c>
      <c r="F87" s="135">
        <f t="shared" si="8"/>
        <v>74.512</v>
      </c>
      <c r="G87" s="135">
        <f t="shared" si="8"/>
        <v>74.512</v>
      </c>
      <c r="H87" s="57">
        <f t="shared" si="7"/>
        <v>100</v>
      </c>
      <c r="I87" s="58"/>
    </row>
    <row r="88" spans="1:9" ht="14.25" customHeight="1">
      <c r="A88" s="128" t="s">
        <v>126</v>
      </c>
      <c r="B88" s="97" t="s">
        <v>13</v>
      </c>
      <c r="C88" s="97" t="s">
        <v>11</v>
      </c>
      <c r="D88" s="136" t="s">
        <v>325</v>
      </c>
      <c r="E88" s="136" t="s">
        <v>54</v>
      </c>
      <c r="F88" s="137">
        <v>74.512</v>
      </c>
      <c r="G88" s="137">
        <v>74.512</v>
      </c>
      <c r="H88" s="57">
        <f t="shared" si="7"/>
        <v>100</v>
      </c>
      <c r="I88" s="58"/>
    </row>
    <row r="89" spans="1:9" ht="12.75" hidden="1">
      <c r="A89" s="13" t="s">
        <v>285</v>
      </c>
      <c r="B89" s="97" t="s">
        <v>13</v>
      </c>
      <c r="C89" s="97" t="s">
        <v>135</v>
      </c>
      <c r="D89" s="97"/>
      <c r="E89" s="97"/>
      <c r="F89" s="133">
        <f aca="true" t="shared" si="9" ref="F89:G92">F90</f>
        <v>0</v>
      </c>
      <c r="G89" s="133">
        <f t="shared" si="9"/>
        <v>0</v>
      </c>
      <c r="H89" s="57" t="e">
        <f t="shared" si="7"/>
        <v>#DIV/0!</v>
      </c>
      <c r="I89" s="58"/>
    </row>
    <row r="90" spans="1:9" ht="38.25" hidden="1">
      <c r="A90" s="13" t="s">
        <v>286</v>
      </c>
      <c r="B90" s="97" t="s">
        <v>13</v>
      </c>
      <c r="C90" s="97" t="s">
        <v>135</v>
      </c>
      <c r="D90" s="97" t="s">
        <v>326</v>
      </c>
      <c r="E90" s="97"/>
      <c r="F90" s="135">
        <f t="shared" si="9"/>
        <v>0</v>
      </c>
      <c r="G90" s="135">
        <f t="shared" si="9"/>
        <v>0</v>
      </c>
      <c r="H90" s="57"/>
      <c r="I90" s="58"/>
    </row>
    <row r="91" spans="1:9" ht="12.75" hidden="1">
      <c r="A91" s="13" t="s">
        <v>287</v>
      </c>
      <c r="B91" s="97" t="s">
        <v>13</v>
      </c>
      <c r="C91" s="97" t="s">
        <v>135</v>
      </c>
      <c r="D91" s="97" t="s">
        <v>327</v>
      </c>
      <c r="E91" s="97"/>
      <c r="F91" s="135">
        <f t="shared" si="9"/>
        <v>0</v>
      </c>
      <c r="G91" s="135">
        <f t="shared" si="9"/>
        <v>0</v>
      </c>
      <c r="H91" s="57" t="e">
        <f t="shared" si="7"/>
        <v>#DIV/0!</v>
      </c>
      <c r="I91" s="58"/>
    </row>
    <row r="92" spans="1:9" ht="25.5" hidden="1">
      <c r="A92" s="13" t="s">
        <v>274</v>
      </c>
      <c r="B92" s="97" t="s">
        <v>13</v>
      </c>
      <c r="C92" s="97" t="s">
        <v>135</v>
      </c>
      <c r="D92" s="97" t="s">
        <v>328</v>
      </c>
      <c r="E92" s="97"/>
      <c r="F92" s="135">
        <f t="shared" si="9"/>
        <v>0</v>
      </c>
      <c r="G92" s="135">
        <f t="shared" si="9"/>
        <v>0</v>
      </c>
      <c r="H92" s="57" t="e">
        <f t="shared" si="7"/>
        <v>#DIV/0!</v>
      </c>
      <c r="I92" s="58"/>
    </row>
    <row r="93" spans="1:9" ht="25.5" hidden="1">
      <c r="A93" s="13" t="s">
        <v>263</v>
      </c>
      <c r="B93" s="97" t="s">
        <v>13</v>
      </c>
      <c r="C93" s="97" t="s">
        <v>135</v>
      </c>
      <c r="D93" s="97" t="s">
        <v>328</v>
      </c>
      <c r="E93" s="97" t="s">
        <v>54</v>
      </c>
      <c r="F93" s="135">
        <v>0</v>
      </c>
      <c r="G93" s="135">
        <v>0</v>
      </c>
      <c r="H93" s="57" t="e">
        <f t="shared" si="7"/>
        <v>#DIV/0!</v>
      </c>
      <c r="I93" s="58"/>
    </row>
    <row r="94" spans="1:9" ht="15.75">
      <c r="A94" s="125" t="s">
        <v>288</v>
      </c>
      <c r="B94" s="134" t="s">
        <v>9</v>
      </c>
      <c r="C94" s="134"/>
      <c r="D94" s="134"/>
      <c r="E94" s="134"/>
      <c r="F94" s="133">
        <f>F95+F103</f>
        <v>2967</v>
      </c>
      <c r="G94" s="133">
        <f>G95+G103</f>
        <v>2964.0699999999997</v>
      </c>
      <c r="H94" s="57">
        <f t="shared" si="7"/>
        <v>99.90124705089315</v>
      </c>
      <c r="I94" s="58"/>
    </row>
    <row r="95" spans="1:9" ht="12.75">
      <c r="A95" s="23" t="s">
        <v>6</v>
      </c>
      <c r="B95" s="97" t="s">
        <v>9</v>
      </c>
      <c r="C95" s="97" t="s">
        <v>12</v>
      </c>
      <c r="D95" s="97"/>
      <c r="E95" s="97"/>
      <c r="F95" s="133">
        <f>F96</f>
        <v>1229</v>
      </c>
      <c r="G95" s="133">
        <f>G96</f>
        <v>1228.81</v>
      </c>
      <c r="H95" s="57">
        <f t="shared" si="7"/>
        <v>99.98454027664768</v>
      </c>
      <c r="I95" s="58"/>
    </row>
    <row r="96" spans="1:9" ht="38.25">
      <c r="A96" s="13" t="s">
        <v>51</v>
      </c>
      <c r="B96" s="97" t="s">
        <v>9</v>
      </c>
      <c r="C96" s="97" t="s">
        <v>12</v>
      </c>
      <c r="D96" s="97" t="s">
        <v>75</v>
      </c>
      <c r="E96" s="97"/>
      <c r="F96" s="135">
        <f>F98</f>
        <v>1229</v>
      </c>
      <c r="G96" s="135">
        <f>G98</f>
        <v>1228.81</v>
      </c>
      <c r="H96" s="57">
        <f t="shared" si="7"/>
        <v>99.98454027664768</v>
      </c>
      <c r="I96" s="58"/>
    </row>
    <row r="97" spans="1:9" ht="38.25">
      <c r="A97" s="7" t="s">
        <v>289</v>
      </c>
      <c r="B97" s="97" t="s">
        <v>9</v>
      </c>
      <c r="C97" s="97" t="s">
        <v>12</v>
      </c>
      <c r="D97" s="97" t="s">
        <v>76</v>
      </c>
      <c r="E97" s="97" t="s">
        <v>27</v>
      </c>
      <c r="F97" s="135">
        <f aca="true" t="shared" si="10" ref="F97:G99">F98</f>
        <v>1229</v>
      </c>
      <c r="G97" s="135">
        <f t="shared" si="10"/>
        <v>1228.81</v>
      </c>
      <c r="H97" s="57">
        <f t="shared" si="7"/>
        <v>99.98454027664768</v>
      </c>
      <c r="I97" s="58"/>
    </row>
    <row r="98" spans="1:9" ht="25.5">
      <c r="A98" s="13" t="s">
        <v>42</v>
      </c>
      <c r="B98" s="97" t="s">
        <v>9</v>
      </c>
      <c r="C98" s="97" t="s">
        <v>12</v>
      </c>
      <c r="D98" s="97" t="s">
        <v>76</v>
      </c>
      <c r="E98" s="97"/>
      <c r="F98" s="135">
        <f t="shared" si="10"/>
        <v>1229</v>
      </c>
      <c r="G98" s="135">
        <f t="shared" si="10"/>
        <v>1228.81</v>
      </c>
      <c r="H98" s="57">
        <f t="shared" si="7"/>
        <v>99.98454027664768</v>
      </c>
      <c r="I98" s="58"/>
    </row>
    <row r="99" spans="1:9" s="31" customFormat="1" ht="17.25" customHeight="1">
      <c r="A99" s="13" t="s">
        <v>32</v>
      </c>
      <c r="B99" s="97" t="s">
        <v>9</v>
      </c>
      <c r="C99" s="97" t="s">
        <v>12</v>
      </c>
      <c r="D99" s="97" t="s">
        <v>87</v>
      </c>
      <c r="E99" s="97"/>
      <c r="F99" s="135">
        <f t="shared" si="10"/>
        <v>1229</v>
      </c>
      <c r="G99" s="135">
        <f t="shared" si="10"/>
        <v>1228.81</v>
      </c>
      <c r="H99" s="57">
        <f t="shared" si="7"/>
        <v>99.98454027664768</v>
      </c>
      <c r="I99" s="9"/>
    </row>
    <row r="100" spans="1:9" s="61" customFormat="1" ht="16.5" customHeight="1">
      <c r="A100" s="128" t="s">
        <v>43</v>
      </c>
      <c r="B100" s="97" t="s">
        <v>9</v>
      </c>
      <c r="C100" s="97" t="s">
        <v>12</v>
      </c>
      <c r="D100" s="97" t="s">
        <v>87</v>
      </c>
      <c r="E100" s="97" t="s">
        <v>44</v>
      </c>
      <c r="F100" s="135">
        <f>F101+F102</f>
        <v>1229</v>
      </c>
      <c r="G100" s="135">
        <f>G101+G102</f>
        <v>1228.81</v>
      </c>
      <c r="H100" s="57">
        <f t="shared" si="7"/>
        <v>99.98454027664768</v>
      </c>
      <c r="I100" s="60"/>
    </row>
    <row r="101" spans="1:9" s="61" customFormat="1" ht="36.75" customHeight="1">
      <c r="A101" s="13" t="s">
        <v>263</v>
      </c>
      <c r="B101" s="97" t="s">
        <v>9</v>
      </c>
      <c r="C101" s="97" t="s">
        <v>12</v>
      </c>
      <c r="D101" s="97" t="s">
        <v>87</v>
      </c>
      <c r="E101" s="97" t="s">
        <v>54</v>
      </c>
      <c r="F101" s="135">
        <v>208</v>
      </c>
      <c r="G101" s="135">
        <v>208</v>
      </c>
      <c r="H101" s="57">
        <f t="shared" si="7"/>
        <v>100</v>
      </c>
      <c r="I101" s="60"/>
    </row>
    <row r="102" spans="1:9" s="61" customFormat="1" ht="28.5" customHeight="1">
      <c r="A102" s="13" t="s">
        <v>290</v>
      </c>
      <c r="B102" s="97" t="s">
        <v>9</v>
      </c>
      <c r="C102" s="97" t="s">
        <v>12</v>
      </c>
      <c r="D102" s="97" t="s">
        <v>87</v>
      </c>
      <c r="E102" s="97" t="s">
        <v>131</v>
      </c>
      <c r="F102" s="135">
        <v>1021</v>
      </c>
      <c r="G102" s="135">
        <v>1020.81</v>
      </c>
      <c r="H102" s="57">
        <f t="shared" si="7"/>
        <v>99.98139079333986</v>
      </c>
      <c r="I102" s="60"/>
    </row>
    <row r="103" spans="1:9" s="61" customFormat="1" ht="24" customHeight="1">
      <c r="A103" s="129" t="s">
        <v>29</v>
      </c>
      <c r="B103" s="97" t="s">
        <v>9</v>
      </c>
      <c r="C103" s="97" t="s">
        <v>14</v>
      </c>
      <c r="D103" s="97"/>
      <c r="E103" s="97"/>
      <c r="F103" s="133">
        <f>F104+F120+F123</f>
        <v>1738</v>
      </c>
      <c r="G103" s="133">
        <f>G104+G120+G123</f>
        <v>1735.26</v>
      </c>
      <c r="H103" s="100">
        <f t="shared" si="7"/>
        <v>99.84234752589182</v>
      </c>
      <c r="I103" s="60"/>
    </row>
    <row r="104" spans="1:9" s="61" customFormat="1" ht="24.75" customHeight="1">
      <c r="A104" s="13" t="s">
        <v>51</v>
      </c>
      <c r="B104" s="97" t="s">
        <v>9</v>
      </c>
      <c r="C104" s="97" t="s">
        <v>14</v>
      </c>
      <c r="D104" s="97" t="s">
        <v>75</v>
      </c>
      <c r="E104" s="97"/>
      <c r="F104" s="135">
        <f>F105</f>
        <v>1708</v>
      </c>
      <c r="G104" s="135">
        <f>G105</f>
        <v>1707.55</v>
      </c>
      <c r="H104" s="100">
        <f t="shared" si="7"/>
        <v>99.97365339578454</v>
      </c>
      <c r="I104" s="60"/>
    </row>
    <row r="105" spans="1:9" s="61" customFormat="1" ht="25.5">
      <c r="A105" s="13" t="s">
        <v>42</v>
      </c>
      <c r="B105" s="97" t="s">
        <v>9</v>
      </c>
      <c r="C105" s="97" t="s">
        <v>14</v>
      </c>
      <c r="D105" s="97" t="s">
        <v>76</v>
      </c>
      <c r="E105" s="97"/>
      <c r="F105" s="135">
        <f>F106+F108+F114+F119</f>
        <v>1708</v>
      </c>
      <c r="G105" s="135">
        <f>G106+G108+G114+G119</f>
        <v>1707.55</v>
      </c>
      <c r="H105" s="100">
        <f t="shared" si="7"/>
        <v>99.97365339578454</v>
      </c>
      <c r="I105" s="60"/>
    </row>
    <row r="106" spans="1:9" s="61" customFormat="1" ht="12.75" hidden="1">
      <c r="A106" s="130" t="s">
        <v>30</v>
      </c>
      <c r="B106" s="97" t="s">
        <v>9</v>
      </c>
      <c r="C106" s="97" t="s">
        <v>14</v>
      </c>
      <c r="D106" s="97" t="s">
        <v>94</v>
      </c>
      <c r="E106" s="97"/>
      <c r="F106" s="135">
        <f>F107</f>
        <v>0</v>
      </c>
      <c r="G106" s="135">
        <f>G107</f>
        <v>0</v>
      </c>
      <c r="H106" s="100" t="e">
        <f t="shared" si="7"/>
        <v>#DIV/0!</v>
      </c>
      <c r="I106" s="60"/>
    </row>
    <row r="107" spans="1:9" s="61" customFormat="1" ht="25.5" customHeight="1" hidden="1">
      <c r="A107" s="13" t="s">
        <v>263</v>
      </c>
      <c r="B107" s="97" t="s">
        <v>9</v>
      </c>
      <c r="C107" s="97" t="s">
        <v>14</v>
      </c>
      <c r="D107" s="97" t="s">
        <v>94</v>
      </c>
      <c r="E107" s="97" t="s">
        <v>54</v>
      </c>
      <c r="F107" s="135"/>
      <c r="G107" s="135"/>
      <c r="H107" s="100" t="e">
        <f t="shared" si="7"/>
        <v>#DIV/0!</v>
      </c>
      <c r="I107" s="60"/>
    </row>
    <row r="108" spans="1:9" s="61" customFormat="1" ht="21.75" customHeight="1" hidden="1">
      <c r="A108" s="7" t="s">
        <v>291</v>
      </c>
      <c r="B108" s="97" t="s">
        <v>9</v>
      </c>
      <c r="C108" s="97" t="s">
        <v>14</v>
      </c>
      <c r="D108" s="97" t="s">
        <v>95</v>
      </c>
      <c r="E108" s="97"/>
      <c r="F108" s="135">
        <f>F109</f>
        <v>0</v>
      </c>
      <c r="G108" s="135">
        <f>G109</f>
        <v>0</v>
      </c>
      <c r="H108" s="100" t="e">
        <f t="shared" si="7"/>
        <v>#DIV/0!</v>
      </c>
      <c r="I108" s="60"/>
    </row>
    <row r="109" spans="1:9" s="61" customFormat="1" ht="22.5" customHeight="1" hidden="1">
      <c r="A109" s="13" t="s">
        <v>263</v>
      </c>
      <c r="B109" s="97" t="s">
        <v>9</v>
      </c>
      <c r="C109" s="97" t="s">
        <v>14</v>
      </c>
      <c r="D109" s="97" t="s">
        <v>95</v>
      </c>
      <c r="E109" s="97" t="s">
        <v>54</v>
      </c>
      <c r="F109" s="135">
        <v>0</v>
      </c>
      <c r="G109" s="135">
        <v>0</v>
      </c>
      <c r="H109" s="100" t="e">
        <f t="shared" si="7"/>
        <v>#DIV/0!</v>
      </c>
      <c r="I109" s="60"/>
    </row>
    <row r="110" spans="1:9" s="61" customFormat="1" ht="28.5" customHeight="1" hidden="1">
      <c r="A110" s="130" t="s">
        <v>292</v>
      </c>
      <c r="B110" s="97" t="s">
        <v>9</v>
      </c>
      <c r="C110" s="97" t="s">
        <v>14</v>
      </c>
      <c r="D110" s="97" t="s">
        <v>96</v>
      </c>
      <c r="E110" s="97"/>
      <c r="F110" s="135"/>
      <c r="G110" s="135"/>
      <c r="H110" s="100" t="e">
        <f t="shared" si="7"/>
        <v>#DIV/0!</v>
      </c>
      <c r="I110" s="60"/>
    </row>
    <row r="111" spans="1:9" s="61" customFormat="1" ht="39" customHeight="1" hidden="1">
      <c r="A111" s="13" t="s">
        <v>71</v>
      </c>
      <c r="B111" s="97" t="s">
        <v>9</v>
      </c>
      <c r="C111" s="97" t="s">
        <v>14</v>
      </c>
      <c r="D111" s="97" t="s">
        <v>96</v>
      </c>
      <c r="E111" s="97" t="s">
        <v>44</v>
      </c>
      <c r="F111" s="135"/>
      <c r="G111" s="135"/>
      <c r="H111" s="100" t="e">
        <f t="shared" si="7"/>
        <v>#DIV/0!</v>
      </c>
      <c r="I111" s="60"/>
    </row>
    <row r="112" spans="1:9" s="61" customFormat="1" ht="39.75" customHeight="1" hidden="1">
      <c r="A112" s="130" t="s">
        <v>31</v>
      </c>
      <c r="B112" s="97" t="s">
        <v>9</v>
      </c>
      <c r="C112" s="97" t="s">
        <v>14</v>
      </c>
      <c r="D112" s="97" t="s">
        <v>97</v>
      </c>
      <c r="E112" s="97"/>
      <c r="F112" s="135"/>
      <c r="G112" s="135"/>
      <c r="H112" s="100" t="e">
        <f t="shared" si="7"/>
        <v>#DIV/0!</v>
      </c>
      <c r="I112" s="60"/>
    </row>
    <row r="113" spans="1:9" s="61" customFormat="1" ht="36.75" customHeight="1" hidden="1">
      <c r="A113" s="13" t="s">
        <v>71</v>
      </c>
      <c r="B113" s="97" t="s">
        <v>9</v>
      </c>
      <c r="C113" s="97" t="s">
        <v>14</v>
      </c>
      <c r="D113" s="97" t="s">
        <v>97</v>
      </c>
      <c r="E113" s="97" t="s">
        <v>44</v>
      </c>
      <c r="F113" s="135"/>
      <c r="G113" s="135"/>
      <c r="H113" s="100" t="e">
        <f t="shared" si="7"/>
        <v>#DIV/0!</v>
      </c>
      <c r="I113" s="60"/>
    </row>
    <row r="114" spans="1:9" s="61" customFormat="1" ht="38.25" customHeight="1" hidden="1">
      <c r="A114" s="130" t="s">
        <v>293</v>
      </c>
      <c r="B114" s="97" t="s">
        <v>9</v>
      </c>
      <c r="C114" s="97" t="s">
        <v>14</v>
      </c>
      <c r="D114" s="97" t="s">
        <v>98</v>
      </c>
      <c r="E114" s="97"/>
      <c r="F114" s="135">
        <f>F115</f>
        <v>1594</v>
      </c>
      <c r="G114" s="135">
        <f>G115</f>
        <v>1593.55</v>
      </c>
      <c r="H114" s="100">
        <f t="shared" si="7"/>
        <v>99.97176913425345</v>
      </c>
      <c r="I114" s="60"/>
    </row>
    <row r="115" spans="1:9" s="61" customFormat="1" ht="48" customHeight="1">
      <c r="A115" s="13" t="s">
        <v>263</v>
      </c>
      <c r="B115" s="97" t="s">
        <v>9</v>
      </c>
      <c r="C115" s="97" t="s">
        <v>14</v>
      </c>
      <c r="D115" s="97" t="s">
        <v>98</v>
      </c>
      <c r="E115" s="97" t="s">
        <v>54</v>
      </c>
      <c r="F115" s="135">
        <v>1594</v>
      </c>
      <c r="G115" s="135">
        <v>1593.55</v>
      </c>
      <c r="H115" s="100">
        <f t="shared" si="7"/>
        <v>99.97176913425345</v>
      </c>
      <c r="I115" s="60"/>
    </row>
    <row r="116" spans="1:9" s="61" customFormat="1" ht="35.25" customHeight="1" hidden="1">
      <c r="A116" s="13" t="s">
        <v>294</v>
      </c>
      <c r="B116" s="97" t="s">
        <v>9</v>
      </c>
      <c r="C116" s="97" t="s">
        <v>14</v>
      </c>
      <c r="D116" s="97" t="s">
        <v>102</v>
      </c>
      <c r="E116" s="97"/>
      <c r="F116" s="135">
        <f>F117</f>
        <v>0</v>
      </c>
      <c r="G116" s="135">
        <f>G117</f>
        <v>0</v>
      </c>
      <c r="H116" s="100" t="e">
        <f t="shared" si="7"/>
        <v>#DIV/0!</v>
      </c>
      <c r="I116" s="60"/>
    </row>
    <row r="117" spans="1:9" s="61" customFormat="1" ht="27" customHeight="1" hidden="1">
      <c r="A117" s="13" t="s">
        <v>88</v>
      </c>
      <c r="B117" s="97" t="s">
        <v>9</v>
      </c>
      <c r="C117" s="97" t="s">
        <v>14</v>
      </c>
      <c r="D117" s="97" t="s">
        <v>101</v>
      </c>
      <c r="E117" s="97"/>
      <c r="F117" s="135">
        <f>F118</f>
        <v>0</v>
      </c>
      <c r="G117" s="135">
        <f>G118</f>
        <v>0</v>
      </c>
      <c r="H117" s="100" t="e">
        <f t="shared" si="7"/>
        <v>#DIV/0!</v>
      </c>
      <c r="I117" s="60"/>
    </row>
    <row r="118" spans="1:9" s="61" customFormat="1" ht="37.5" customHeight="1" hidden="1">
      <c r="A118" s="13" t="s">
        <v>295</v>
      </c>
      <c r="B118" s="97" t="s">
        <v>9</v>
      </c>
      <c r="C118" s="97" t="s">
        <v>14</v>
      </c>
      <c r="D118" s="97" t="s">
        <v>329</v>
      </c>
      <c r="E118" s="97"/>
      <c r="F118" s="135">
        <v>0</v>
      </c>
      <c r="G118" s="135">
        <v>0</v>
      </c>
      <c r="H118" s="100" t="e">
        <f t="shared" si="7"/>
        <v>#DIV/0!</v>
      </c>
      <c r="I118" s="60"/>
    </row>
    <row r="119" spans="1:9" s="61" customFormat="1" ht="38.25" customHeight="1">
      <c r="A119" s="13" t="s">
        <v>296</v>
      </c>
      <c r="B119" s="97" t="s">
        <v>9</v>
      </c>
      <c r="C119" s="97" t="s">
        <v>14</v>
      </c>
      <c r="D119" s="136" t="s">
        <v>330</v>
      </c>
      <c r="E119" s="97" t="s">
        <v>54</v>
      </c>
      <c r="F119" s="135">
        <v>114</v>
      </c>
      <c r="G119" s="135">
        <v>114</v>
      </c>
      <c r="H119" s="100">
        <f t="shared" si="7"/>
        <v>100</v>
      </c>
      <c r="I119" s="60"/>
    </row>
    <row r="120" spans="1:9" s="61" customFormat="1" ht="48.75" customHeight="1">
      <c r="A120" s="13" t="s">
        <v>297</v>
      </c>
      <c r="B120" s="97" t="s">
        <v>9</v>
      </c>
      <c r="C120" s="97" t="s">
        <v>14</v>
      </c>
      <c r="D120" s="97" t="s">
        <v>99</v>
      </c>
      <c r="E120" s="59"/>
      <c r="F120" s="138">
        <f>F121</f>
        <v>2</v>
      </c>
      <c r="G120" s="138">
        <f>G121</f>
        <v>0</v>
      </c>
      <c r="H120" s="100">
        <f t="shared" si="7"/>
        <v>0</v>
      </c>
      <c r="I120" s="60"/>
    </row>
    <row r="121" spans="1:9" s="61" customFormat="1" ht="18.75" customHeight="1">
      <c r="A121" s="131" t="s">
        <v>298</v>
      </c>
      <c r="B121" s="97" t="s">
        <v>9</v>
      </c>
      <c r="C121" s="97" t="s">
        <v>14</v>
      </c>
      <c r="D121" s="97" t="s">
        <v>331</v>
      </c>
      <c r="E121" s="97"/>
      <c r="F121" s="138">
        <f>F122</f>
        <v>2</v>
      </c>
      <c r="G121" s="138">
        <v>0</v>
      </c>
      <c r="H121" s="100">
        <f t="shared" si="7"/>
        <v>0</v>
      </c>
      <c r="I121" s="60"/>
    </row>
    <row r="122" spans="1:9" s="61" customFormat="1" ht="21.75" customHeight="1">
      <c r="A122" s="13" t="s">
        <v>263</v>
      </c>
      <c r="B122" s="97" t="s">
        <v>9</v>
      </c>
      <c r="C122" s="97" t="s">
        <v>14</v>
      </c>
      <c r="D122" s="97" t="s">
        <v>331</v>
      </c>
      <c r="E122" s="97" t="s">
        <v>54</v>
      </c>
      <c r="F122" s="139">
        <v>2</v>
      </c>
      <c r="G122" s="139">
        <v>0</v>
      </c>
      <c r="H122" s="100">
        <f t="shared" si="7"/>
        <v>0</v>
      </c>
      <c r="I122" s="60"/>
    </row>
    <row r="123" spans="1:9" s="61" customFormat="1" ht="32.25" customHeight="1">
      <c r="A123" s="13" t="s">
        <v>299</v>
      </c>
      <c r="B123" s="97" t="s">
        <v>9</v>
      </c>
      <c r="C123" s="97" t="s">
        <v>14</v>
      </c>
      <c r="D123" s="97" t="s">
        <v>332</v>
      </c>
      <c r="E123" s="97" t="s">
        <v>54</v>
      </c>
      <c r="F123" s="135">
        <v>28</v>
      </c>
      <c r="G123" s="135">
        <v>27.71</v>
      </c>
      <c r="H123" s="100">
        <f t="shared" si="7"/>
        <v>98.96428571428572</v>
      </c>
      <c r="I123" s="60"/>
    </row>
    <row r="124" spans="1:9" s="61" customFormat="1" ht="21.75" customHeight="1">
      <c r="A124" s="7" t="s">
        <v>300</v>
      </c>
      <c r="B124" s="97" t="s">
        <v>10</v>
      </c>
      <c r="C124" s="97" t="s">
        <v>26</v>
      </c>
      <c r="D124" s="97"/>
      <c r="E124" s="97"/>
      <c r="F124" s="133">
        <f>F125+F136</f>
        <v>4317.5</v>
      </c>
      <c r="G124" s="133">
        <f>G125+G136</f>
        <v>3883.2700000000004</v>
      </c>
      <c r="H124" s="100">
        <f t="shared" si="7"/>
        <v>89.94255935147656</v>
      </c>
      <c r="I124" s="60"/>
    </row>
    <row r="125" spans="1:9" s="31" customFormat="1" ht="30.75" customHeight="1">
      <c r="A125" s="129" t="s">
        <v>138</v>
      </c>
      <c r="B125" s="97" t="s">
        <v>10</v>
      </c>
      <c r="C125" s="97" t="s">
        <v>8</v>
      </c>
      <c r="D125" s="97"/>
      <c r="E125" s="97"/>
      <c r="F125" s="135">
        <f>F126</f>
        <v>4183.5</v>
      </c>
      <c r="G125" s="135">
        <f>G126</f>
        <v>3750.2500000000005</v>
      </c>
      <c r="H125" s="100">
        <f t="shared" si="7"/>
        <v>89.64383889088086</v>
      </c>
      <c r="I125" s="64"/>
    </row>
    <row r="126" spans="1:9" s="31" customFormat="1" ht="41.25" customHeight="1">
      <c r="A126" s="13" t="s">
        <v>51</v>
      </c>
      <c r="B126" s="97" t="s">
        <v>10</v>
      </c>
      <c r="C126" s="97" t="s">
        <v>8</v>
      </c>
      <c r="D126" s="97" t="s">
        <v>75</v>
      </c>
      <c r="E126" s="135"/>
      <c r="F126" s="135">
        <f>F127</f>
        <v>4183.5</v>
      </c>
      <c r="G126" s="135">
        <f>G127</f>
        <v>3750.2500000000005</v>
      </c>
      <c r="H126" s="100">
        <f t="shared" si="7"/>
        <v>89.64383889088086</v>
      </c>
      <c r="I126" s="9"/>
    </row>
    <row r="127" spans="1:9" ht="27" customHeight="1">
      <c r="A127" s="13" t="s">
        <v>301</v>
      </c>
      <c r="B127" s="97" t="s">
        <v>10</v>
      </c>
      <c r="C127" s="97" t="s">
        <v>8</v>
      </c>
      <c r="D127" s="97" t="s">
        <v>76</v>
      </c>
      <c r="E127" s="97"/>
      <c r="F127" s="135">
        <f>F129+F130+F131+F132+F133+F134+F135</f>
        <v>4183.5</v>
      </c>
      <c r="G127" s="135">
        <f>G129+G130+G131+G132+G133+G134+G135</f>
        <v>3750.2500000000005</v>
      </c>
      <c r="H127" s="100">
        <f t="shared" si="7"/>
        <v>89.64383889088086</v>
      </c>
      <c r="I127" s="58"/>
    </row>
    <row r="128" spans="1:9" ht="25.5" customHeight="1">
      <c r="A128" s="13" t="s">
        <v>149</v>
      </c>
      <c r="B128" s="97" t="s">
        <v>10</v>
      </c>
      <c r="C128" s="97" t="s">
        <v>8</v>
      </c>
      <c r="D128" s="97" t="s">
        <v>148</v>
      </c>
      <c r="E128" s="97"/>
      <c r="F128" s="135">
        <f>F129+F130+F132+F133+F134+F135+F131</f>
        <v>4183.5</v>
      </c>
      <c r="G128" s="135">
        <f>G129+G130+G132+G133+G134+G135+G131</f>
        <v>3750.2500000000005</v>
      </c>
      <c r="H128" s="100">
        <f t="shared" si="7"/>
        <v>89.64383889088086</v>
      </c>
      <c r="I128" s="58"/>
    </row>
    <row r="129" spans="1:9" ht="15.75" customHeight="1">
      <c r="A129" s="13" t="s">
        <v>302</v>
      </c>
      <c r="B129" s="97" t="s">
        <v>10</v>
      </c>
      <c r="C129" s="97" t="s">
        <v>8</v>
      </c>
      <c r="D129" s="97" t="s">
        <v>148</v>
      </c>
      <c r="E129" s="97" t="s">
        <v>150</v>
      </c>
      <c r="F129" s="135">
        <v>1505</v>
      </c>
      <c r="G129" s="135">
        <v>1504.44</v>
      </c>
      <c r="H129" s="100">
        <f t="shared" si="7"/>
        <v>99.96279069767442</v>
      </c>
      <c r="I129" s="58"/>
    </row>
    <row r="130" spans="1:9" ht="25.5" customHeight="1">
      <c r="A130" s="13" t="s">
        <v>303</v>
      </c>
      <c r="B130" s="97" t="s">
        <v>10</v>
      </c>
      <c r="C130" s="97" t="s">
        <v>8</v>
      </c>
      <c r="D130" s="97" t="s">
        <v>148</v>
      </c>
      <c r="E130" s="97" t="s">
        <v>151</v>
      </c>
      <c r="F130" s="135">
        <v>390</v>
      </c>
      <c r="G130" s="135">
        <v>389.75</v>
      </c>
      <c r="H130" s="100">
        <f t="shared" si="7"/>
        <v>99.93589743589743</v>
      </c>
      <c r="I130" s="58"/>
    </row>
    <row r="131" spans="1:9" ht="12.75">
      <c r="A131" s="13" t="s">
        <v>290</v>
      </c>
      <c r="B131" s="97" t="s">
        <v>10</v>
      </c>
      <c r="C131" s="97" t="s">
        <v>8</v>
      </c>
      <c r="D131" s="97" t="s">
        <v>148</v>
      </c>
      <c r="E131" s="97" t="s">
        <v>131</v>
      </c>
      <c r="F131" s="135">
        <v>2</v>
      </c>
      <c r="G131" s="135">
        <v>1.53</v>
      </c>
      <c r="H131" s="100">
        <f t="shared" si="7"/>
        <v>76.5</v>
      </c>
      <c r="I131" s="58"/>
    </row>
    <row r="132" spans="1:9" ht="25.5">
      <c r="A132" s="13" t="s">
        <v>263</v>
      </c>
      <c r="B132" s="97" t="s">
        <v>10</v>
      </c>
      <c r="C132" s="97" t="s">
        <v>8</v>
      </c>
      <c r="D132" s="97" t="s">
        <v>148</v>
      </c>
      <c r="E132" s="97" t="s">
        <v>54</v>
      </c>
      <c r="F132" s="135">
        <v>2275.5</v>
      </c>
      <c r="G132" s="135">
        <v>1844.5</v>
      </c>
      <c r="H132" s="100">
        <f t="shared" si="7"/>
        <v>81.05910788837618</v>
      </c>
      <c r="I132" s="58"/>
    </row>
    <row r="133" spans="1:9" ht="76.5">
      <c r="A133" s="127" t="s">
        <v>266</v>
      </c>
      <c r="B133" s="97" t="s">
        <v>10</v>
      </c>
      <c r="C133" s="97" t="s">
        <v>8</v>
      </c>
      <c r="D133" s="97" t="s">
        <v>148</v>
      </c>
      <c r="E133" s="97" t="s">
        <v>112</v>
      </c>
      <c r="F133" s="135">
        <v>0</v>
      </c>
      <c r="G133" s="135">
        <v>0</v>
      </c>
      <c r="H133" s="100" t="e">
        <f t="shared" si="7"/>
        <v>#DIV/0!</v>
      </c>
      <c r="I133" s="58"/>
    </row>
    <row r="134" spans="1:9" ht="12.75">
      <c r="A134" s="13" t="s">
        <v>49</v>
      </c>
      <c r="B134" s="97" t="s">
        <v>10</v>
      </c>
      <c r="C134" s="97" t="s">
        <v>8</v>
      </c>
      <c r="D134" s="97" t="s">
        <v>148</v>
      </c>
      <c r="E134" s="97" t="s">
        <v>120</v>
      </c>
      <c r="F134" s="135">
        <v>0</v>
      </c>
      <c r="G134" s="135">
        <v>0</v>
      </c>
      <c r="H134" s="100" t="e">
        <f t="shared" si="7"/>
        <v>#DIV/0!</v>
      </c>
      <c r="I134" s="58"/>
    </row>
    <row r="135" spans="1:9" s="31" customFormat="1" ht="13.5" customHeight="1">
      <c r="A135" s="127" t="s">
        <v>121</v>
      </c>
      <c r="B135" s="97" t="s">
        <v>10</v>
      </c>
      <c r="C135" s="97" t="s">
        <v>8</v>
      </c>
      <c r="D135" s="97" t="s">
        <v>148</v>
      </c>
      <c r="E135" s="97" t="s">
        <v>122</v>
      </c>
      <c r="F135" s="135">
        <v>11</v>
      </c>
      <c r="G135" s="135">
        <v>10.03</v>
      </c>
      <c r="H135" s="100">
        <f t="shared" si="7"/>
        <v>91.18181818181817</v>
      </c>
      <c r="I135" s="65"/>
    </row>
    <row r="136" spans="1:9" s="31" customFormat="1" ht="30" customHeight="1">
      <c r="A136" s="129" t="s">
        <v>304</v>
      </c>
      <c r="B136" s="97" t="s">
        <v>10</v>
      </c>
      <c r="C136" s="97" t="s">
        <v>13</v>
      </c>
      <c r="D136" s="97"/>
      <c r="E136" s="97"/>
      <c r="F136" s="133">
        <f aca="true" t="shared" si="11" ref="F136:G138">F137</f>
        <v>134</v>
      </c>
      <c r="G136" s="133">
        <f t="shared" si="11"/>
        <v>133.02</v>
      </c>
      <c r="H136" s="100">
        <f t="shared" si="7"/>
        <v>99.26865671641791</v>
      </c>
      <c r="I136" s="64"/>
    </row>
    <row r="137" spans="1:9" s="31" customFormat="1" ht="34.5" customHeight="1">
      <c r="A137" s="13" t="s">
        <v>51</v>
      </c>
      <c r="B137" s="97" t="s">
        <v>10</v>
      </c>
      <c r="C137" s="97" t="s">
        <v>13</v>
      </c>
      <c r="D137" s="97" t="s">
        <v>75</v>
      </c>
      <c r="E137" s="97"/>
      <c r="F137" s="135">
        <f t="shared" si="11"/>
        <v>134</v>
      </c>
      <c r="G137" s="135">
        <f t="shared" si="11"/>
        <v>133.02</v>
      </c>
      <c r="H137" s="100">
        <f t="shared" si="7"/>
        <v>99.26865671641791</v>
      </c>
      <c r="I137" s="9"/>
    </row>
    <row r="138" spans="1:9" ht="12" customHeight="1">
      <c r="A138" s="13" t="s">
        <v>42</v>
      </c>
      <c r="B138" s="97" t="s">
        <v>10</v>
      </c>
      <c r="C138" s="97" t="s">
        <v>13</v>
      </c>
      <c r="D138" s="97" t="s">
        <v>76</v>
      </c>
      <c r="E138" s="97"/>
      <c r="F138" s="135">
        <f t="shared" si="11"/>
        <v>134</v>
      </c>
      <c r="G138" s="135">
        <f t="shared" si="11"/>
        <v>133.02</v>
      </c>
      <c r="H138" s="71">
        <f t="shared" si="7"/>
        <v>99.26865671641791</v>
      </c>
      <c r="I138" s="58"/>
    </row>
    <row r="139" spans="1:9" ht="24" customHeight="1">
      <c r="A139" s="13" t="s">
        <v>305</v>
      </c>
      <c r="B139" s="97" t="s">
        <v>10</v>
      </c>
      <c r="C139" s="97" t="s">
        <v>13</v>
      </c>
      <c r="D139" s="97" t="s">
        <v>333</v>
      </c>
      <c r="E139" s="97"/>
      <c r="F139" s="135">
        <f>F140+F141</f>
        <v>134</v>
      </c>
      <c r="G139" s="135">
        <f>G140+G141</f>
        <v>133.02</v>
      </c>
      <c r="H139" s="71">
        <f t="shared" si="7"/>
        <v>99.26865671641791</v>
      </c>
      <c r="I139" s="58"/>
    </row>
    <row r="140" spans="1:9" ht="25.5">
      <c r="A140" s="13" t="s">
        <v>259</v>
      </c>
      <c r="B140" s="97" t="s">
        <v>10</v>
      </c>
      <c r="C140" s="97" t="s">
        <v>13</v>
      </c>
      <c r="D140" s="97" t="s">
        <v>333</v>
      </c>
      <c r="E140" s="97" t="s">
        <v>53</v>
      </c>
      <c r="F140" s="135">
        <v>134</v>
      </c>
      <c r="G140" s="135">
        <v>133.02</v>
      </c>
      <c r="H140" s="71">
        <f t="shared" si="7"/>
        <v>99.26865671641791</v>
      </c>
      <c r="I140" s="58"/>
    </row>
    <row r="141" spans="1:9" ht="38.25">
      <c r="A141" s="13" t="s">
        <v>260</v>
      </c>
      <c r="B141" s="97" t="s">
        <v>10</v>
      </c>
      <c r="C141" s="97" t="s">
        <v>13</v>
      </c>
      <c r="D141" s="97" t="s">
        <v>333</v>
      </c>
      <c r="E141" s="97" t="s">
        <v>111</v>
      </c>
      <c r="F141" s="138">
        <v>0</v>
      </c>
      <c r="G141" s="138">
        <v>0</v>
      </c>
      <c r="H141" s="71" t="e">
        <f aca="true" t="shared" si="12" ref="H141:H157">G141/F141*100</f>
        <v>#DIV/0!</v>
      </c>
      <c r="I141" s="58"/>
    </row>
    <row r="142" spans="1:9" ht="15.75">
      <c r="A142" s="125" t="s">
        <v>7</v>
      </c>
      <c r="B142" s="97" t="s">
        <v>11</v>
      </c>
      <c r="C142" s="97" t="s">
        <v>26</v>
      </c>
      <c r="D142" s="97"/>
      <c r="E142" s="97"/>
      <c r="F142" s="133">
        <f>F143+F148</f>
        <v>1133</v>
      </c>
      <c r="G142" s="133">
        <f>G143+G148</f>
        <v>1132.26</v>
      </c>
      <c r="H142" s="71">
        <f t="shared" si="12"/>
        <v>99.93468667255075</v>
      </c>
      <c r="I142" s="58"/>
    </row>
    <row r="143" spans="1:9" ht="12.75">
      <c r="A143" s="132" t="s">
        <v>132</v>
      </c>
      <c r="B143" s="97" t="s">
        <v>11</v>
      </c>
      <c r="C143" s="97" t="s">
        <v>8</v>
      </c>
      <c r="D143" s="97"/>
      <c r="E143" s="97"/>
      <c r="F143" s="135">
        <f aca="true" t="shared" si="13" ref="F143:G146">F144</f>
        <v>291</v>
      </c>
      <c r="G143" s="135">
        <f t="shared" si="13"/>
        <v>290.58</v>
      </c>
      <c r="H143" s="71">
        <f t="shared" si="12"/>
        <v>99.85567010309278</v>
      </c>
      <c r="I143" s="58"/>
    </row>
    <row r="144" spans="1:9" ht="38.25">
      <c r="A144" s="13" t="s">
        <v>51</v>
      </c>
      <c r="B144" s="97" t="s">
        <v>11</v>
      </c>
      <c r="C144" s="97" t="s">
        <v>8</v>
      </c>
      <c r="D144" s="97" t="s">
        <v>75</v>
      </c>
      <c r="E144" s="97"/>
      <c r="F144" s="135">
        <f t="shared" si="13"/>
        <v>291</v>
      </c>
      <c r="G144" s="135">
        <f t="shared" si="13"/>
        <v>290.58</v>
      </c>
      <c r="H144" s="71">
        <f t="shared" si="12"/>
        <v>99.85567010309278</v>
      </c>
      <c r="I144" s="58"/>
    </row>
    <row r="145" spans="1:9" ht="18.75" customHeight="1">
      <c r="A145" s="13" t="s">
        <v>42</v>
      </c>
      <c r="B145" s="97" t="s">
        <v>11</v>
      </c>
      <c r="C145" s="97" t="s">
        <v>8</v>
      </c>
      <c r="D145" s="97" t="s">
        <v>76</v>
      </c>
      <c r="E145" s="97"/>
      <c r="F145" s="135">
        <f t="shared" si="13"/>
        <v>291</v>
      </c>
      <c r="G145" s="135">
        <f t="shared" si="13"/>
        <v>290.58</v>
      </c>
      <c r="H145" s="71">
        <f t="shared" si="12"/>
        <v>99.85567010309278</v>
      </c>
      <c r="I145" s="58"/>
    </row>
    <row r="146" spans="1:9" ht="13.5" customHeight="1">
      <c r="A146" s="13" t="s">
        <v>306</v>
      </c>
      <c r="B146" s="97" t="s">
        <v>11</v>
      </c>
      <c r="C146" s="97" t="s">
        <v>8</v>
      </c>
      <c r="D146" s="97" t="s">
        <v>134</v>
      </c>
      <c r="E146" s="97"/>
      <c r="F146" s="135">
        <f t="shared" si="13"/>
        <v>291</v>
      </c>
      <c r="G146" s="135">
        <f t="shared" si="13"/>
        <v>290.58</v>
      </c>
      <c r="H146" s="71">
        <f t="shared" si="12"/>
        <v>99.85567010309278</v>
      </c>
      <c r="I146" s="58"/>
    </row>
    <row r="147" spans="1:9" ht="12.75">
      <c r="A147" s="13" t="s">
        <v>56</v>
      </c>
      <c r="B147" s="97" t="s">
        <v>11</v>
      </c>
      <c r="C147" s="97" t="s">
        <v>8</v>
      </c>
      <c r="D147" s="97" t="s">
        <v>134</v>
      </c>
      <c r="E147" s="97" t="s">
        <v>133</v>
      </c>
      <c r="F147" s="135">
        <v>291</v>
      </c>
      <c r="G147" s="135">
        <v>290.58</v>
      </c>
      <c r="H147" s="71">
        <f t="shared" si="12"/>
        <v>99.85567010309278</v>
      </c>
      <c r="I147" s="58"/>
    </row>
    <row r="148" spans="1:9" ht="12.75">
      <c r="A148" s="132" t="s">
        <v>33</v>
      </c>
      <c r="B148" s="97" t="s">
        <v>11</v>
      </c>
      <c r="C148" s="97" t="s">
        <v>14</v>
      </c>
      <c r="D148" s="97"/>
      <c r="E148" s="97"/>
      <c r="F148" s="140">
        <f>F150+F151</f>
        <v>842</v>
      </c>
      <c r="G148" s="140">
        <f>G150+G151</f>
        <v>841.68</v>
      </c>
      <c r="H148" s="100">
        <f t="shared" si="12"/>
        <v>99.96199524940617</v>
      </c>
      <c r="I148" s="58"/>
    </row>
    <row r="149" spans="1:9" ht="63.75">
      <c r="A149" s="13" t="s">
        <v>307</v>
      </c>
      <c r="B149" s="97" t="s">
        <v>11</v>
      </c>
      <c r="C149" s="97" t="s">
        <v>14</v>
      </c>
      <c r="D149" s="97" t="s">
        <v>334</v>
      </c>
      <c r="E149" s="97"/>
      <c r="F149" s="140">
        <f>F150</f>
        <v>10</v>
      </c>
      <c r="G149" s="140">
        <f>G150</f>
        <v>9.68</v>
      </c>
      <c r="H149" s="57">
        <f t="shared" si="12"/>
        <v>96.8</v>
      </c>
      <c r="I149" s="58"/>
    </row>
    <row r="150" spans="1:9" ht="25.5">
      <c r="A150" s="32" t="s">
        <v>308</v>
      </c>
      <c r="B150" s="97" t="s">
        <v>11</v>
      </c>
      <c r="C150" s="97" t="s">
        <v>14</v>
      </c>
      <c r="D150" s="97" t="s">
        <v>334</v>
      </c>
      <c r="E150" s="97" t="s">
        <v>152</v>
      </c>
      <c r="F150" s="140">
        <v>10</v>
      </c>
      <c r="G150" s="140">
        <v>9.68</v>
      </c>
      <c r="H150" s="57">
        <f t="shared" si="12"/>
        <v>96.8</v>
      </c>
      <c r="I150" s="58"/>
    </row>
    <row r="151" spans="1:9" ht="25.5">
      <c r="A151" s="32" t="s">
        <v>309</v>
      </c>
      <c r="B151" s="97" t="s">
        <v>11</v>
      </c>
      <c r="C151" s="97" t="s">
        <v>14</v>
      </c>
      <c r="D151" s="97" t="s">
        <v>335</v>
      </c>
      <c r="E151" s="97" t="s">
        <v>336</v>
      </c>
      <c r="F151" s="140">
        <v>832</v>
      </c>
      <c r="G151" s="140">
        <v>832</v>
      </c>
      <c r="H151" s="57">
        <f t="shared" si="12"/>
        <v>100</v>
      </c>
      <c r="I151" s="58"/>
    </row>
    <row r="152" spans="1:9" ht="31.5">
      <c r="A152" s="125" t="s">
        <v>24</v>
      </c>
      <c r="B152" s="97" t="s">
        <v>37</v>
      </c>
      <c r="C152" s="97" t="s">
        <v>26</v>
      </c>
      <c r="D152" s="97"/>
      <c r="E152" s="97"/>
      <c r="F152" s="133">
        <f aca="true" t="shared" si="14" ref="F152:G156">F153</f>
        <v>1</v>
      </c>
      <c r="G152" s="133">
        <f t="shared" si="14"/>
        <v>0.48</v>
      </c>
      <c r="H152" s="57">
        <f>G152/F152*100</f>
        <v>48</v>
      </c>
      <c r="I152" s="58"/>
    </row>
    <row r="153" spans="1:9" ht="37.5" customHeight="1">
      <c r="A153" s="13" t="s">
        <v>39</v>
      </c>
      <c r="B153" s="97" t="s">
        <v>37</v>
      </c>
      <c r="C153" s="97" t="s">
        <v>8</v>
      </c>
      <c r="D153" s="97"/>
      <c r="E153" s="97"/>
      <c r="F153" s="135">
        <f t="shared" si="14"/>
        <v>1</v>
      </c>
      <c r="G153" s="135">
        <f t="shared" si="14"/>
        <v>0.48</v>
      </c>
      <c r="H153" s="57">
        <f t="shared" si="12"/>
        <v>48</v>
      </c>
      <c r="I153" s="58"/>
    </row>
    <row r="154" spans="1:9" ht="24.75" customHeight="1">
      <c r="A154" s="13" t="s">
        <v>51</v>
      </c>
      <c r="B154" s="97" t="s">
        <v>37</v>
      </c>
      <c r="C154" s="97" t="s">
        <v>8</v>
      </c>
      <c r="D154" s="97" t="s">
        <v>75</v>
      </c>
      <c r="E154" s="97"/>
      <c r="F154" s="135">
        <f t="shared" si="14"/>
        <v>1</v>
      </c>
      <c r="G154" s="135">
        <f t="shared" si="14"/>
        <v>0.48</v>
      </c>
      <c r="H154" s="57">
        <f t="shared" si="12"/>
        <v>48</v>
      </c>
      <c r="I154" s="67"/>
    </row>
    <row r="155" spans="1:9" ht="42.75" customHeight="1">
      <c r="A155" s="13" t="s">
        <v>42</v>
      </c>
      <c r="B155" s="97" t="s">
        <v>37</v>
      </c>
      <c r="C155" s="97" t="s">
        <v>8</v>
      </c>
      <c r="D155" s="97" t="s">
        <v>76</v>
      </c>
      <c r="E155" s="97"/>
      <c r="F155" s="135">
        <f t="shared" si="14"/>
        <v>1</v>
      </c>
      <c r="G155" s="135">
        <f t="shared" si="14"/>
        <v>0.48</v>
      </c>
      <c r="H155" s="57">
        <f t="shared" si="12"/>
        <v>48</v>
      </c>
      <c r="I155" s="58"/>
    </row>
    <row r="156" spans="1:9" ht="51" customHeight="1">
      <c r="A156" s="13" t="s">
        <v>25</v>
      </c>
      <c r="B156" s="97" t="s">
        <v>37</v>
      </c>
      <c r="C156" s="97" t="s">
        <v>8</v>
      </c>
      <c r="D156" s="97" t="s">
        <v>100</v>
      </c>
      <c r="E156" s="97"/>
      <c r="F156" s="135">
        <f t="shared" si="14"/>
        <v>1</v>
      </c>
      <c r="G156" s="135">
        <f t="shared" si="14"/>
        <v>0.48</v>
      </c>
      <c r="H156" s="57">
        <f t="shared" si="12"/>
        <v>48</v>
      </c>
      <c r="I156" s="58"/>
    </row>
    <row r="157" spans="1:9" ht="50.25" customHeight="1">
      <c r="A157" s="13" t="s">
        <v>47</v>
      </c>
      <c r="B157" s="97" t="s">
        <v>37</v>
      </c>
      <c r="C157" s="97" t="s">
        <v>8</v>
      </c>
      <c r="D157" s="97" t="s">
        <v>100</v>
      </c>
      <c r="E157" s="97" t="s">
        <v>48</v>
      </c>
      <c r="F157" s="135">
        <v>1</v>
      </c>
      <c r="G157" s="135">
        <v>0.48</v>
      </c>
      <c r="H157" s="57">
        <f t="shared" si="12"/>
        <v>48</v>
      </c>
      <c r="I157" s="58"/>
    </row>
    <row r="158" spans="1:8" ht="15">
      <c r="A158" s="98" t="s">
        <v>17</v>
      </c>
      <c r="B158" s="96"/>
      <c r="C158" s="96"/>
      <c r="D158" s="96"/>
      <c r="E158" s="96"/>
      <c r="F158" s="99">
        <f>F11</f>
        <v>14663.912</v>
      </c>
      <c r="G158" s="99">
        <f>G11</f>
        <v>13643.98</v>
      </c>
      <c r="H158" s="100"/>
    </row>
  </sheetData>
  <sheetProtection/>
  <mergeCells count="4">
    <mergeCell ref="A5:E5"/>
    <mergeCell ref="A7:H7"/>
    <mergeCell ref="D8:H8"/>
    <mergeCell ref="D4:H4"/>
  </mergeCells>
  <printOptions/>
  <pageMargins left="0" right="0" top="0.3937007874015748" bottom="0.3937007874015748" header="0.5118110236220472" footer="0.5118110236220472"/>
  <pageSetup horizontalDpi="120" verticalDpi="12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52" sqref="A52"/>
    </sheetView>
  </sheetViews>
  <sheetFormatPr defaultColWidth="9.00390625" defaultRowHeight="12.75"/>
  <cols>
    <col min="1" max="1" width="47.875" style="0" customWidth="1"/>
    <col min="2" max="2" width="3.625" style="0" customWidth="1"/>
    <col min="3" max="3" width="4.00390625" style="0" customWidth="1"/>
    <col min="4" max="4" width="3.75390625" style="0" customWidth="1"/>
    <col min="5" max="5" width="12.75390625" style="0" customWidth="1"/>
    <col min="6" max="6" width="5.00390625" style="0" customWidth="1"/>
    <col min="7" max="7" width="9.25390625" style="35" customWidth="1"/>
    <col min="8" max="8" width="9.00390625" style="35" customWidth="1"/>
    <col min="9" max="9" width="7.00390625" style="40" customWidth="1"/>
    <col min="10" max="10" width="10.125" style="0" bestFit="1" customWidth="1"/>
  </cols>
  <sheetData>
    <row r="1" spans="5:9" ht="12.75">
      <c r="E1" s="11" t="s">
        <v>70</v>
      </c>
      <c r="F1" s="8"/>
      <c r="G1" s="36"/>
      <c r="H1" s="36"/>
      <c r="I1" s="39"/>
    </row>
    <row r="2" spans="5:9" ht="12.75">
      <c r="E2" s="8" t="s">
        <v>16</v>
      </c>
      <c r="F2" s="8"/>
      <c r="G2" s="36"/>
      <c r="H2" s="36"/>
      <c r="I2" s="39"/>
    </row>
    <row r="3" spans="5:9" ht="12.75">
      <c r="E3" s="8" t="s">
        <v>339</v>
      </c>
      <c r="F3" s="8"/>
      <c r="G3" s="36"/>
      <c r="H3" s="36"/>
      <c r="I3" s="39"/>
    </row>
    <row r="4" spans="5:9" ht="12.75">
      <c r="E4" s="148" t="s">
        <v>157</v>
      </c>
      <c r="F4" s="148"/>
      <c r="G4" s="148"/>
      <c r="H4" s="148"/>
      <c r="I4" s="148"/>
    </row>
    <row r="5" spans="1:6" ht="15">
      <c r="A5" s="149"/>
      <c r="B5" s="149"/>
      <c r="C5" s="149"/>
      <c r="D5" s="149"/>
      <c r="E5" s="149"/>
      <c r="F5" s="149"/>
    </row>
    <row r="6" spans="1:5" ht="15">
      <c r="A6" s="153" t="s">
        <v>144</v>
      </c>
      <c r="B6" s="153"/>
      <c r="C6" s="153"/>
      <c r="D6" s="153"/>
      <c r="E6" s="153"/>
    </row>
    <row r="7" spans="1:9" ht="15.75">
      <c r="A7" s="150" t="s">
        <v>161</v>
      </c>
      <c r="B7" s="150"/>
      <c r="C7" s="150"/>
      <c r="D7" s="150"/>
      <c r="E7" s="150"/>
      <c r="F7" s="150"/>
      <c r="G7" s="150"/>
      <c r="H7" s="150"/>
      <c r="I7" s="151"/>
    </row>
    <row r="8" spans="1:9" ht="15">
      <c r="A8" s="33"/>
      <c r="B8" s="33"/>
      <c r="C8" s="30"/>
      <c r="D8" s="30"/>
      <c r="E8" s="152" t="s">
        <v>130</v>
      </c>
      <c r="F8" s="152"/>
      <c r="G8" s="152"/>
      <c r="H8" s="152"/>
      <c r="I8" s="152"/>
    </row>
    <row r="9" spans="1:9" ht="24.75">
      <c r="A9" s="49" t="s">
        <v>0</v>
      </c>
      <c r="B9" s="2" t="s">
        <v>143</v>
      </c>
      <c r="C9" s="49" t="s">
        <v>1</v>
      </c>
      <c r="D9" s="49" t="s">
        <v>2</v>
      </c>
      <c r="E9" s="49" t="s">
        <v>3</v>
      </c>
      <c r="F9" s="49" t="s">
        <v>4</v>
      </c>
      <c r="G9" s="50" t="s">
        <v>155</v>
      </c>
      <c r="H9" s="50" t="s">
        <v>156</v>
      </c>
      <c r="I9" s="72" t="s">
        <v>142</v>
      </c>
    </row>
    <row r="10" spans="1:9" ht="12.75">
      <c r="A10" s="14" t="s">
        <v>5</v>
      </c>
      <c r="B10" s="1"/>
      <c r="C10" s="54">
        <v>2</v>
      </c>
      <c r="D10" s="54">
        <v>3</v>
      </c>
      <c r="E10" s="54">
        <v>4</v>
      </c>
      <c r="F10" s="54">
        <v>5</v>
      </c>
      <c r="G10" s="55"/>
      <c r="H10" s="55"/>
      <c r="I10" s="56"/>
    </row>
    <row r="11" spans="1:9" ht="37.5">
      <c r="A11" s="124" t="s">
        <v>258</v>
      </c>
      <c r="B11" s="3"/>
      <c r="C11" s="97"/>
      <c r="D11" s="97"/>
      <c r="E11" s="97"/>
      <c r="F11" s="97"/>
      <c r="G11" s="133">
        <f>G13+G20+G30+G43+G51+G76+G95+G103+G124+G142+G152+G26</f>
        <v>14663.912</v>
      </c>
      <c r="H11" s="133">
        <v>13643.98</v>
      </c>
      <c r="I11" s="57">
        <f>H11/G11*100</f>
        <v>93.0446118334589</v>
      </c>
    </row>
    <row r="12" spans="1:9" ht="12.75">
      <c r="A12" s="13" t="s">
        <v>18</v>
      </c>
      <c r="B12" s="12">
        <v>111</v>
      </c>
      <c r="C12" s="97" t="s">
        <v>8</v>
      </c>
      <c r="D12" s="97" t="s">
        <v>26</v>
      </c>
      <c r="E12" s="97"/>
      <c r="F12" s="97"/>
      <c r="G12" s="133">
        <f>G13+G19+G26+G30</f>
        <v>4381</v>
      </c>
      <c r="H12" s="133">
        <f>H13+H19+H26+H30</f>
        <v>4366.5</v>
      </c>
      <c r="I12" s="57">
        <f aca="true" t="shared" si="0" ref="I12:I75">H12/G12*100</f>
        <v>99.66902533668113</v>
      </c>
    </row>
    <row r="13" spans="1:9" ht="47.25">
      <c r="A13" s="125" t="s">
        <v>35</v>
      </c>
      <c r="B13" s="12">
        <v>111</v>
      </c>
      <c r="C13" s="134" t="s">
        <v>8</v>
      </c>
      <c r="D13" s="134" t="s">
        <v>12</v>
      </c>
      <c r="E13" s="134"/>
      <c r="F13" s="134"/>
      <c r="G13" s="133">
        <f aca="true" t="shared" si="1" ref="G13:H15">G14</f>
        <v>832</v>
      </c>
      <c r="H13" s="133">
        <f t="shared" si="1"/>
        <v>831.1199999999999</v>
      </c>
      <c r="I13" s="57">
        <f t="shared" si="0"/>
        <v>99.89423076923075</v>
      </c>
    </row>
    <row r="14" spans="1:9" ht="51">
      <c r="A14" s="13" t="s">
        <v>51</v>
      </c>
      <c r="B14" s="12">
        <v>111</v>
      </c>
      <c r="C14" s="97" t="s">
        <v>8</v>
      </c>
      <c r="D14" s="97" t="s">
        <v>12</v>
      </c>
      <c r="E14" s="97" t="s">
        <v>75</v>
      </c>
      <c r="F14" s="97"/>
      <c r="G14" s="135">
        <f t="shared" si="1"/>
        <v>832</v>
      </c>
      <c r="H14" s="135">
        <f t="shared" si="1"/>
        <v>831.1199999999999</v>
      </c>
      <c r="I14" s="57"/>
    </row>
    <row r="15" spans="1:9" ht="25.5">
      <c r="A15" s="13" t="s">
        <v>41</v>
      </c>
      <c r="B15" s="12">
        <v>111</v>
      </c>
      <c r="C15" s="97" t="s">
        <v>8</v>
      </c>
      <c r="D15" s="97" t="s">
        <v>12</v>
      </c>
      <c r="E15" s="97" t="s">
        <v>74</v>
      </c>
      <c r="F15" s="97"/>
      <c r="G15" s="135">
        <f t="shared" si="1"/>
        <v>832</v>
      </c>
      <c r="H15" s="135">
        <f t="shared" si="1"/>
        <v>831.1199999999999</v>
      </c>
      <c r="I15" s="57">
        <f t="shared" si="0"/>
        <v>99.89423076923075</v>
      </c>
    </row>
    <row r="16" spans="1:9" ht="12.75">
      <c r="A16" s="13" t="s">
        <v>23</v>
      </c>
      <c r="B16" s="12">
        <v>111</v>
      </c>
      <c r="C16" s="97" t="s">
        <v>8</v>
      </c>
      <c r="D16" s="97" t="s">
        <v>12</v>
      </c>
      <c r="E16" s="97" t="s">
        <v>73</v>
      </c>
      <c r="F16" s="97"/>
      <c r="G16" s="135">
        <f>G17+G18</f>
        <v>832</v>
      </c>
      <c r="H16" s="135">
        <f>H17+H18</f>
        <v>831.1199999999999</v>
      </c>
      <c r="I16" s="57">
        <f t="shared" si="0"/>
        <v>99.89423076923075</v>
      </c>
    </row>
    <row r="17" spans="1:9" ht="25.5">
      <c r="A17" s="13" t="s">
        <v>259</v>
      </c>
      <c r="B17" s="12">
        <v>111</v>
      </c>
      <c r="C17" s="97" t="s">
        <v>8</v>
      </c>
      <c r="D17" s="97" t="s">
        <v>12</v>
      </c>
      <c r="E17" s="97" t="s">
        <v>73</v>
      </c>
      <c r="F17" s="97" t="s">
        <v>53</v>
      </c>
      <c r="G17" s="135">
        <v>647</v>
      </c>
      <c r="H17" s="135">
        <v>646.81</v>
      </c>
      <c r="I17" s="57">
        <f t="shared" si="0"/>
        <v>99.97063369397216</v>
      </c>
    </row>
    <row r="18" spans="1:9" ht="51">
      <c r="A18" s="13" t="s">
        <v>260</v>
      </c>
      <c r="B18" s="12">
        <v>111</v>
      </c>
      <c r="C18" s="97" t="s">
        <v>8</v>
      </c>
      <c r="D18" s="97" t="s">
        <v>12</v>
      </c>
      <c r="E18" s="97" t="s">
        <v>73</v>
      </c>
      <c r="F18" s="97" t="s">
        <v>111</v>
      </c>
      <c r="G18" s="135">
        <v>185</v>
      </c>
      <c r="H18" s="135">
        <v>184.31</v>
      </c>
      <c r="I18" s="100">
        <f t="shared" si="0"/>
        <v>99.62702702702703</v>
      </c>
    </row>
    <row r="19" spans="1:9" ht="47.25">
      <c r="A19" s="125" t="s">
        <v>261</v>
      </c>
      <c r="B19" s="12">
        <v>111</v>
      </c>
      <c r="C19" s="134" t="s">
        <v>8</v>
      </c>
      <c r="D19" s="134" t="s">
        <v>12</v>
      </c>
      <c r="E19" s="134"/>
      <c r="F19" s="134"/>
      <c r="G19" s="133">
        <f aca="true" t="shared" si="2" ref="G19:H21">G20</f>
        <v>2204</v>
      </c>
      <c r="H19" s="133">
        <f t="shared" si="2"/>
        <v>2202.6400000000003</v>
      </c>
      <c r="I19" s="100">
        <f t="shared" si="0"/>
        <v>99.93829401088931</v>
      </c>
    </row>
    <row r="20" spans="1:9" ht="51">
      <c r="A20" s="13" t="s">
        <v>51</v>
      </c>
      <c r="B20" s="12">
        <v>111</v>
      </c>
      <c r="C20" s="97" t="s">
        <v>8</v>
      </c>
      <c r="D20" s="97" t="s">
        <v>13</v>
      </c>
      <c r="E20" s="97" t="s">
        <v>75</v>
      </c>
      <c r="F20" s="97"/>
      <c r="G20" s="135">
        <f t="shared" si="2"/>
        <v>2204</v>
      </c>
      <c r="H20" s="135">
        <f t="shared" si="2"/>
        <v>2202.6400000000003</v>
      </c>
      <c r="I20" s="100">
        <f t="shared" si="0"/>
        <v>99.93829401088931</v>
      </c>
    </row>
    <row r="21" spans="1:9" ht="25.5">
      <c r="A21" s="13" t="s">
        <v>42</v>
      </c>
      <c r="B21" s="12">
        <v>111</v>
      </c>
      <c r="C21" s="97" t="s">
        <v>8</v>
      </c>
      <c r="D21" s="97" t="s">
        <v>13</v>
      </c>
      <c r="E21" s="97" t="s">
        <v>76</v>
      </c>
      <c r="F21" s="97"/>
      <c r="G21" s="135">
        <f t="shared" si="2"/>
        <v>2204</v>
      </c>
      <c r="H21" s="135">
        <f t="shared" si="2"/>
        <v>2202.6400000000003</v>
      </c>
      <c r="I21" s="100">
        <f t="shared" si="0"/>
        <v>99.93829401088931</v>
      </c>
    </row>
    <row r="22" spans="1:9" ht="12.75">
      <c r="A22" s="13" t="s">
        <v>262</v>
      </c>
      <c r="B22" s="12">
        <v>111</v>
      </c>
      <c r="C22" s="97" t="s">
        <v>8</v>
      </c>
      <c r="D22" s="97" t="s">
        <v>13</v>
      </c>
      <c r="E22" s="97" t="s">
        <v>77</v>
      </c>
      <c r="F22" s="97"/>
      <c r="G22" s="135">
        <f>G23+G24+G25</f>
        <v>2204</v>
      </c>
      <c r="H22" s="135">
        <f>H23+H24+H25</f>
        <v>2202.6400000000003</v>
      </c>
      <c r="I22" s="100">
        <f t="shared" si="0"/>
        <v>99.93829401088931</v>
      </c>
    </row>
    <row r="23" spans="1:9" ht="25.5">
      <c r="A23" s="13" t="s">
        <v>259</v>
      </c>
      <c r="B23" s="12">
        <v>111</v>
      </c>
      <c r="C23" s="97" t="s">
        <v>8</v>
      </c>
      <c r="D23" s="97" t="s">
        <v>13</v>
      </c>
      <c r="E23" s="97" t="s">
        <v>77</v>
      </c>
      <c r="F23" s="97" t="s">
        <v>53</v>
      </c>
      <c r="G23" s="135">
        <v>704</v>
      </c>
      <c r="H23" s="135">
        <v>703.49</v>
      </c>
      <c r="I23" s="100">
        <f t="shared" si="0"/>
        <v>99.92755681818181</v>
      </c>
    </row>
    <row r="24" spans="1:9" ht="51">
      <c r="A24" s="13" t="s">
        <v>260</v>
      </c>
      <c r="B24" s="12">
        <v>111</v>
      </c>
      <c r="C24" s="97" t="s">
        <v>8</v>
      </c>
      <c r="D24" s="97" t="s">
        <v>13</v>
      </c>
      <c r="E24" s="97" t="s">
        <v>77</v>
      </c>
      <c r="F24" s="97" t="s">
        <v>111</v>
      </c>
      <c r="G24" s="135">
        <v>204</v>
      </c>
      <c r="H24" s="135">
        <v>203.5</v>
      </c>
      <c r="I24" s="100">
        <f t="shared" si="0"/>
        <v>99.75490196078431</v>
      </c>
    </row>
    <row r="25" spans="1:9" ht="25.5">
      <c r="A25" s="13" t="s">
        <v>263</v>
      </c>
      <c r="B25" s="12">
        <v>111</v>
      </c>
      <c r="C25" s="97" t="s">
        <v>8</v>
      </c>
      <c r="D25" s="97" t="s">
        <v>13</v>
      </c>
      <c r="E25" s="97" t="s">
        <v>77</v>
      </c>
      <c r="F25" s="97" t="s">
        <v>54</v>
      </c>
      <c r="G25" s="135">
        <v>1296</v>
      </c>
      <c r="H25" s="135">
        <v>1295.65</v>
      </c>
      <c r="I25" s="100">
        <f t="shared" si="0"/>
        <v>99.97299382716051</v>
      </c>
    </row>
    <row r="26" spans="1:9" ht="15.75">
      <c r="A26" s="125" t="s">
        <v>22</v>
      </c>
      <c r="B26" s="12">
        <v>111</v>
      </c>
      <c r="C26" s="134" t="s">
        <v>8</v>
      </c>
      <c r="D26" s="134" t="s">
        <v>21</v>
      </c>
      <c r="E26" s="134"/>
      <c r="F26" s="134"/>
      <c r="G26" s="133">
        <f aca="true" t="shared" si="3" ref="G26:H28">G27</f>
        <v>10</v>
      </c>
      <c r="H26" s="133">
        <f t="shared" si="3"/>
        <v>0</v>
      </c>
      <c r="I26" s="57">
        <f t="shared" si="0"/>
        <v>0</v>
      </c>
    </row>
    <row r="27" spans="1:9" ht="13.5" customHeight="1">
      <c r="A27" s="13" t="s">
        <v>78</v>
      </c>
      <c r="B27" s="12">
        <v>111</v>
      </c>
      <c r="C27" s="97" t="s">
        <v>8</v>
      </c>
      <c r="D27" s="97" t="s">
        <v>21</v>
      </c>
      <c r="E27" s="97" t="s">
        <v>79</v>
      </c>
      <c r="F27" s="97"/>
      <c r="G27" s="135">
        <f t="shared" si="3"/>
        <v>10</v>
      </c>
      <c r="H27" s="135">
        <f t="shared" si="3"/>
        <v>0</v>
      </c>
      <c r="I27" s="57">
        <v>0</v>
      </c>
    </row>
    <row r="28" spans="1:9" ht="12.75">
      <c r="A28" s="126" t="s">
        <v>264</v>
      </c>
      <c r="B28" s="12">
        <v>111</v>
      </c>
      <c r="C28" s="97" t="s">
        <v>8</v>
      </c>
      <c r="D28" s="97" t="s">
        <v>21</v>
      </c>
      <c r="E28" s="97" t="s">
        <v>118</v>
      </c>
      <c r="F28" s="97"/>
      <c r="G28" s="135">
        <f t="shared" si="3"/>
        <v>10</v>
      </c>
      <c r="H28" s="135">
        <f t="shared" si="3"/>
        <v>0</v>
      </c>
      <c r="I28" s="57">
        <f t="shared" si="0"/>
        <v>0</v>
      </c>
    </row>
    <row r="29" spans="1:9" ht="12.75">
      <c r="A29" s="13" t="s">
        <v>46</v>
      </c>
      <c r="B29" s="12">
        <v>111</v>
      </c>
      <c r="C29" s="97" t="s">
        <v>8</v>
      </c>
      <c r="D29" s="97" t="s">
        <v>21</v>
      </c>
      <c r="E29" s="97" t="s">
        <v>118</v>
      </c>
      <c r="F29" s="97" t="s">
        <v>119</v>
      </c>
      <c r="G29" s="135">
        <v>10</v>
      </c>
      <c r="H29" s="135">
        <v>0</v>
      </c>
      <c r="I29" s="100">
        <f t="shared" si="0"/>
        <v>0</v>
      </c>
    </row>
    <row r="30" spans="1:9" ht="13.5" customHeight="1">
      <c r="A30" s="125" t="s">
        <v>20</v>
      </c>
      <c r="B30" s="12">
        <v>111</v>
      </c>
      <c r="C30" s="134" t="s">
        <v>8</v>
      </c>
      <c r="D30" s="134" t="s">
        <v>37</v>
      </c>
      <c r="E30" s="134"/>
      <c r="F30" s="134"/>
      <c r="G30" s="133">
        <f>G31</f>
        <v>1335</v>
      </c>
      <c r="H30" s="133">
        <f>H31</f>
        <v>1332.74</v>
      </c>
      <c r="I30" s="100">
        <f t="shared" si="0"/>
        <v>99.83071161048689</v>
      </c>
    </row>
    <row r="31" spans="1:9" ht="39.75" customHeight="1">
      <c r="A31" s="13" t="s">
        <v>51</v>
      </c>
      <c r="B31" s="12">
        <v>111</v>
      </c>
      <c r="C31" s="97" t="s">
        <v>8</v>
      </c>
      <c r="D31" s="97" t="s">
        <v>37</v>
      </c>
      <c r="E31" s="97" t="s">
        <v>75</v>
      </c>
      <c r="F31" s="97"/>
      <c r="G31" s="135">
        <f>G32</f>
        <v>1335</v>
      </c>
      <c r="H31" s="135">
        <f>H32</f>
        <v>1332.74</v>
      </c>
      <c r="I31" s="100">
        <f t="shared" si="0"/>
        <v>99.83071161048689</v>
      </c>
    </row>
    <row r="32" spans="1:9" ht="25.5">
      <c r="A32" s="13" t="s">
        <v>42</v>
      </c>
      <c r="B32" s="12">
        <v>111</v>
      </c>
      <c r="C32" s="97" t="s">
        <v>8</v>
      </c>
      <c r="D32" s="97" t="s">
        <v>37</v>
      </c>
      <c r="E32" s="97" t="s">
        <v>76</v>
      </c>
      <c r="F32" s="97"/>
      <c r="G32" s="135">
        <f>G33+G34+G36+G37+G40+G42</f>
        <v>1335</v>
      </c>
      <c r="H32" s="135">
        <f>H33+H34+H36+H37+H40+H42</f>
        <v>1332.74</v>
      </c>
      <c r="I32" s="100">
        <f t="shared" si="0"/>
        <v>99.83071161048689</v>
      </c>
    </row>
    <row r="33" spans="1:9" ht="25.5">
      <c r="A33" s="13" t="s">
        <v>259</v>
      </c>
      <c r="B33" s="12">
        <v>111</v>
      </c>
      <c r="C33" s="97" t="s">
        <v>8</v>
      </c>
      <c r="D33" s="97" t="s">
        <v>37</v>
      </c>
      <c r="E33" s="97" t="s">
        <v>80</v>
      </c>
      <c r="F33" s="97" t="s">
        <v>53</v>
      </c>
      <c r="G33" s="97" t="s">
        <v>340</v>
      </c>
      <c r="H33" s="97" t="s">
        <v>337</v>
      </c>
      <c r="I33" s="71">
        <f t="shared" si="0"/>
        <v>99.89948453608247</v>
      </c>
    </row>
    <row r="34" spans="1:9" ht="51">
      <c r="A34" s="13" t="s">
        <v>260</v>
      </c>
      <c r="B34" s="12">
        <v>111</v>
      </c>
      <c r="C34" s="97" t="s">
        <v>8</v>
      </c>
      <c r="D34" s="97" t="s">
        <v>310</v>
      </c>
      <c r="E34" s="97" t="s">
        <v>80</v>
      </c>
      <c r="F34" s="97" t="s">
        <v>111</v>
      </c>
      <c r="G34" s="135">
        <v>243</v>
      </c>
      <c r="H34" s="135">
        <v>242.48</v>
      </c>
      <c r="I34" s="57">
        <f t="shared" si="0"/>
        <v>99.78600823045267</v>
      </c>
    </row>
    <row r="35" spans="1:9" ht="9" customHeight="1">
      <c r="A35" s="13" t="s">
        <v>265</v>
      </c>
      <c r="B35" s="12">
        <v>111</v>
      </c>
      <c r="C35" s="97" t="s">
        <v>8</v>
      </c>
      <c r="D35" s="97" t="s">
        <v>37</v>
      </c>
      <c r="E35" s="97" t="s">
        <v>124</v>
      </c>
      <c r="F35" s="97"/>
      <c r="G35" s="135">
        <f>G36+G37+G38+G39+G40</f>
        <v>315</v>
      </c>
      <c r="H35" s="135">
        <f>H36+H37+H38+H39+H40</f>
        <v>314.04</v>
      </c>
      <c r="I35" s="57">
        <f t="shared" si="0"/>
        <v>99.6952380952381</v>
      </c>
    </row>
    <row r="36" spans="1:9" ht="25.5">
      <c r="A36" s="13" t="s">
        <v>263</v>
      </c>
      <c r="B36" s="12">
        <v>111</v>
      </c>
      <c r="C36" s="97" t="s">
        <v>8</v>
      </c>
      <c r="D36" s="97" t="s">
        <v>37</v>
      </c>
      <c r="E36" s="97" t="s">
        <v>124</v>
      </c>
      <c r="F36" s="97" t="s">
        <v>54</v>
      </c>
      <c r="G36" s="135">
        <v>188</v>
      </c>
      <c r="H36" s="135">
        <v>187.49</v>
      </c>
      <c r="I36" s="57">
        <f t="shared" si="0"/>
        <v>99.72872340425532</v>
      </c>
    </row>
    <row r="37" spans="1:9" ht="89.25">
      <c r="A37" s="127" t="s">
        <v>266</v>
      </c>
      <c r="B37" s="12">
        <v>111</v>
      </c>
      <c r="C37" s="97" t="s">
        <v>8</v>
      </c>
      <c r="D37" s="97" t="s">
        <v>37</v>
      </c>
      <c r="E37" s="97" t="s">
        <v>124</v>
      </c>
      <c r="F37" s="97" t="s">
        <v>112</v>
      </c>
      <c r="G37" s="135">
        <v>1</v>
      </c>
      <c r="H37" s="135">
        <v>1</v>
      </c>
      <c r="I37" s="57">
        <v>0</v>
      </c>
    </row>
    <row r="38" spans="1:9" ht="12.75">
      <c r="A38" s="127"/>
      <c r="B38" s="12">
        <v>111</v>
      </c>
      <c r="C38" s="97" t="s">
        <v>8</v>
      </c>
      <c r="D38" s="97" t="s">
        <v>37</v>
      </c>
      <c r="E38" s="97" t="s">
        <v>124</v>
      </c>
      <c r="F38" s="97" t="s">
        <v>55</v>
      </c>
      <c r="G38" s="135">
        <v>0</v>
      </c>
      <c r="H38" s="135">
        <v>0</v>
      </c>
      <c r="I38" s="57">
        <v>0</v>
      </c>
    </row>
    <row r="39" spans="1:9" ht="12.75">
      <c r="A39" s="13" t="s">
        <v>49</v>
      </c>
      <c r="B39" s="12">
        <v>111</v>
      </c>
      <c r="C39" s="97" t="s">
        <v>8</v>
      </c>
      <c r="D39" s="97" t="s">
        <v>37</v>
      </c>
      <c r="E39" s="97" t="s">
        <v>124</v>
      </c>
      <c r="F39" s="97" t="s">
        <v>120</v>
      </c>
      <c r="G39" s="135">
        <v>0</v>
      </c>
      <c r="H39" s="135">
        <v>0</v>
      </c>
      <c r="I39" s="57">
        <v>0</v>
      </c>
    </row>
    <row r="40" spans="1:9" ht="12.75">
      <c r="A40" s="13" t="s">
        <v>121</v>
      </c>
      <c r="B40" s="12">
        <v>111</v>
      </c>
      <c r="C40" s="97" t="s">
        <v>8</v>
      </c>
      <c r="D40" s="97" t="s">
        <v>37</v>
      </c>
      <c r="E40" s="97" t="s">
        <v>124</v>
      </c>
      <c r="F40" s="97" t="s">
        <v>122</v>
      </c>
      <c r="G40" s="135">
        <v>126</v>
      </c>
      <c r="H40" s="135">
        <v>125.55</v>
      </c>
      <c r="I40" s="57">
        <f t="shared" si="0"/>
        <v>99.64285714285714</v>
      </c>
    </row>
    <row r="41" spans="1:9" ht="63.75">
      <c r="A41" s="13" t="s">
        <v>128</v>
      </c>
      <c r="B41" s="12">
        <v>111</v>
      </c>
      <c r="C41" s="97" t="s">
        <v>8</v>
      </c>
      <c r="D41" s="97" t="s">
        <v>37</v>
      </c>
      <c r="E41" s="97" t="s">
        <v>311</v>
      </c>
      <c r="F41" s="97"/>
      <c r="G41" s="135">
        <f>G42</f>
        <v>1</v>
      </c>
      <c r="H41" s="135">
        <f>H42</f>
        <v>1</v>
      </c>
      <c r="I41" s="57">
        <f t="shared" si="0"/>
        <v>100</v>
      </c>
    </row>
    <row r="42" spans="1:9" ht="25.5">
      <c r="A42" s="13" t="s">
        <v>263</v>
      </c>
      <c r="B42" s="12">
        <v>111</v>
      </c>
      <c r="C42" s="97" t="s">
        <v>8</v>
      </c>
      <c r="D42" s="97" t="s">
        <v>37</v>
      </c>
      <c r="E42" s="97" t="s">
        <v>311</v>
      </c>
      <c r="F42" s="97" t="s">
        <v>54</v>
      </c>
      <c r="G42" s="135">
        <v>1</v>
      </c>
      <c r="H42" s="135">
        <v>1</v>
      </c>
      <c r="I42" s="100">
        <f t="shared" si="0"/>
        <v>100</v>
      </c>
    </row>
    <row r="43" spans="1:9" ht="15.75">
      <c r="A43" s="125" t="s">
        <v>267</v>
      </c>
      <c r="B43" s="12">
        <v>111</v>
      </c>
      <c r="C43" s="134" t="s">
        <v>12</v>
      </c>
      <c r="D43" s="134" t="s">
        <v>26</v>
      </c>
      <c r="E43" s="134"/>
      <c r="F43" s="134"/>
      <c r="G43" s="133">
        <f aca="true" t="shared" si="4" ref="G43:H46">G44</f>
        <v>162.4</v>
      </c>
      <c r="H43" s="133">
        <f t="shared" si="4"/>
        <v>150.24</v>
      </c>
      <c r="I43" s="100">
        <f t="shared" si="0"/>
        <v>92.51231527093596</v>
      </c>
    </row>
    <row r="44" spans="1:9" ht="12.75">
      <c r="A44" s="13" t="s">
        <v>268</v>
      </c>
      <c r="B44" s="12">
        <v>111</v>
      </c>
      <c r="C44" s="97" t="s">
        <v>12</v>
      </c>
      <c r="D44" s="97" t="s">
        <v>14</v>
      </c>
      <c r="E44" s="97"/>
      <c r="F44" s="97"/>
      <c r="G44" s="135">
        <f t="shared" si="4"/>
        <v>162.4</v>
      </c>
      <c r="H44" s="135">
        <f t="shared" si="4"/>
        <v>150.24</v>
      </c>
      <c r="I44" s="100">
        <f t="shared" si="0"/>
        <v>92.51231527093596</v>
      </c>
    </row>
    <row r="45" spans="1:9" ht="51">
      <c r="A45" s="13" t="s">
        <v>51</v>
      </c>
      <c r="B45" s="12">
        <v>111</v>
      </c>
      <c r="C45" s="97" t="s">
        <v>12</v>
      </c>
      <c r="D45" s="97" t="s">
        <v>14</v>
      </c>
      <c r="E45" s="97" t="s">
        <v>75</v>
      </c>
      <c r="F45" s="97"/>
      <c r="G45" s="135">
        <f t="shared" si="4"/>
        <v>162.4</v>
      </c>
      <c r="H45" s="135">
        <f t="shared" si="4"/>
        <v>150.24</v>
      </c>
      <c r="I45" s="100">
        <f t="shared" si="0"/>
        <v>92.51231527093596</v>
      </c>
    </row>
    <row r="46" spans="1:9" ht="25.5">
      <c r="A46" s="13" t="s">
        <v>42</v>
      </c>
      <c r="B46" s="12">
        <v>111</v>
      </c>
      <c r="C46" s="97" t="s">
        <v>12</v>
      </c>
      <c r="D46" s="97" t="s">
        <v>14</v>
      </c>
      <c r="E46" s="97" t="s">
        <v>76</v>
      </c>
      <c r="F46" s="97"/>
      <c r="G46" s="135">
        <f t="shared" si="4"/>
        <v>162.4</v>
      </c>
      <c r="H46" s="135">
        <f t="shared" si="4"/>
        <v>150.24</v>
      </c>
      <c r="I46" s="100">
        <f t="shared" si="0"/>
        <v>92.51231527093596</v>
      </c>
    </row>
    <row r="47" spans="1:9" ht="25.5">
      <c r="A47" s="13" t="s">
        <v>28</v>
      </c>
      <c r="B47" s="12">
        <v>111</v>
      </c>
      <c r="C47" s="97" t="s">
        <v>12</v>
      </c>
      <c r="D47" s="97" t="s">
        <v>14</v>
      </c>
      <c r="E47" s="97" t="s">
        <v>81</v>
      </c>
      <c r="F47" s="97"/>
      <c r="G47" s="135">
        <f>G48+G49</f>
        <v>162.4</v>
      </c>
      <c r="H47" s="135">
        <f>H48+H49</f>
        <v>150.24</v>
      </c>
      <c r="I47" s="100">
        <f t="shared" si="0"/>
        <v>92.51231527093596</v>
      </c>
    </row>
    <row r="48" spans="1:9" ht="24.75" customHeight="1">
      <c r="A48" s="13" t="s">
        <v>259</v>
      </c>
      <c r="B48" s="12">
        <v>111</v>
      </c>
      <c r="C48" s="97" t="s">
        <v>12</v>
      </c>
      <c r="D48" s="97" t="s">
        <v>14</v>
      </c>
      <c r="E48" s="97" t="s">
        <v>81</v>
      </c>
      <c r="F48" s="97" t="s">
        <v>53</v>
      </c>
      <c r="G48" s="97" t="s">
        <v>312</v>
      </c>
      <c r="H48" s="97" t="s">
        <v>338</v>
      </c>
      <c r="I48" s="100">
        <f t="shared" si="0"/>
        <v>91.15443369462429</v>
      </c>
    </row>
    <row r="49" spans="1:9" ht="27" customHeight="1">
      <c r="A49" s="13" t="s">
        <v>260</v>
      </c>
      <c r="B49" s="12">
        <v>111</v>
      </c>
      <c r="C49" s="97" t="s">
        <v>12</v>
      </c>
      <c r="D49" s="97" t="s">
        <v>14</v>
      </c>
      <c r="E49" s="97" t="s">
        <v>81</v>
      </c>
      <c r="F49" s="97" t="s">
        <v>111</v>
      </c>
      <c r="G49" s="97" t="s">
        <v>313</v>
      </c>
      <c r="H49" s="97" t="s">
        <v>313</v>
      </c>
      <c r="I49" s="100">
        <f t="shared" si="0"/>
        <v>100</v>
      </c>
    </row>
    <row r="50" spans="1:9" ht="14.25" customHeight="1">
      <c r="A50" s="125" t="s">
        <v>19</v>
      </c>
      <c r="B50" s="12">
        <v>111</v>
      </c>
      <c r="C50" s="134" t="s">
        <v>14</v>
      </c>
      <c r="D50" s="134" t="s">
        <v>26</v>
      </c>
      <c r="E50" s="134"/>
      <c r="F50" s="134"/>
      <c r="G50" s="133">
        <f>G51+G66+G69+G73</f>
        <v>712.5</v>
      </c>
      <c r="H50" s="133">
        <f>H51+H66+H69+H73</f>
        <v>711.24</v>
      </c>
      <c r="I50" s="57"/>
    </row>
    <row r="51" spans="1:9" ht="12.75">
      <c r="A51" s="13" t="s">
        <v>269</v>
      </c>
      <c r="B51" s="12">
        <v>111</v>
      </c>
      <c r="C51" s="97" t="s">
        <v>14</v>
      </c>
      <c r="D51" s="97" t="s">
        <v>11</v>
      </c>
      <c r="E51" s="97"/>
      <c r="F51" s="97"/>
      <c r="G51" s="133">
        <f>G52+G62</f>
        <v>712.5</v>
      </c>
      <c r="H51" s="133">
        <f>H52+H62</f>
        <v>711.24</v>
      </c>
      <c r="I51" s="57"/>
    </row>
    <row r="52" spans="1:9" ht="51">
      <c r="A52" s="13" t="s">
        <v>51</v>
      </c>
      <c r="B52" s="12">
        <v>111</v>
      </c>
      <c r="C52" s="97" t="s">
        <v>14</v>
      </c>
      <c r="D52" s="97" t="s">
        <v>11</v>
      </c>
      <c r="E52" s="97" t="s">
        <v>75</v>
      </c>
      <c r="F52" s="97"/>
      <c r="G52" s="135">
        <f>G53</f>
        <v>709</v>
      </c>
      <c r="H52" s="135">
        <f>H53</f>
        <v>707.89</v>
      </c>
      <c r="I52" s="57">
        <f t="shared" si="0"/>
        <v>99.84344146685473</v>
      </c>
    </row>
    <row r="53" spans="1:9" ht="25.5">
      <c r="A53" s="13" t="s">
        <v>42</v>
      </c>
      <c r="B53" s="12">
        <v>111</v>
      </c>
      <c r="C53" s="97" t="s">
        <v>14</v>
      </c>
      <c r="D53" s="97" t="s">
        <v>11</v>
      </c>
      <c r="E53" s="97" t="s">
        <v>76</v>
      </c>
      <c r="F53" s="97"/>
      <c r="G53" s="135">
        <f>G54+G58+G61</f>
        <v>709</v>
      </c>
      <c r="H53" s="135">
        <f>H54+H58+H61</f>
        <v>707.89</v>
      </c>
      <c r="I53" s="57"/>
    </row>
    <row r="54" spans="1:9" ht="25.5">
      <c r="A54" s="13" t="s">
        <v>113</v>
      </c>
      <c r="B54" s="12">
        <v>111</v>
      </c>
      <c r="C54" s="97" t="s">
        <v>14</v>
      </c>
      <c r="D54" s="97" t="s">
        <v>11</v>
      </c>
      <c r="E54" s="97" t="s">
        <v>314</v>
      </c>
      <c r="F54" s="97"/>
      <c r="G54" s="133">
        <f>G55+G56</f>
        <v>403</v>
      </c>
      <c r="H54" s="133">
        <f>H57+H56+H55</f>
        <v>401.89</v>
      </c>
      <c r="I54" s="57">
        <v>0</v>
      </c>
    </row>
    <row r="55" spans="1:9" ht="25.5">
      <c r="A55" s="13" t="s">
        <v>259</v>
      </c>
      <c r="B55" s="12">
        <v>111</v>
      </c>
      <c r="C55" s="97" t="s">
        <v>14</v>
      </c>
      <c r="D55" s="97" t="s">
        <v>11</v>
      </c>
      <c r="E55" s="97" t="s">
        <v>314</v>
      </c>
      <c r="F55" s="97" t="s">
        <v>53</v>
      </c>
      <c r="G55" s="135">
        <v>315</v>
      </c>
      <c r="H55" s="135">
        <v>314.75</v>
      </c>
      <c r="I55" s="100">
        <f t="shared" si="0"/>
        <v>99.92063492063492</v>
      </c>
    </row>
    <row r="56" spans="1:9" ht="51">
      <c r="A56" s="13" t="s">
        <v>260</v>
      </c>
      <c r="B56" s="12">
        <v>111</v>
      </c>
      <c r="C56" s="97" t="s">
        <v>14</v>
      </c>
      <c r="D56" s="97" t="s">
        <v>11</v>
      </c>
      <c r="E56" s="97" t="s">
        <v>314</v>
      </c>
      <c r="F56" s="97" t="s">
        <v>111</v>
      </c>
      <c r="G56" s="135">
        <v>88</v>
      </c>
      <c r="H56" s="135">
        <v>87.14</v>
      </c>
      <c r="I56" s="57"/>
    </row>
    <row r="57" spans="1:9" ht="25.5">
      <c r="A57" s="13" t="s">
        <v>263</v>
      </c>
      <c r="B57" s="12">
        <v>111</v>
      </c>
      <c r="C57" s="97" t="s">
        <v>14</v>
      </c>
      <c r="D57" s="97" t="s">
        <v>11</v>
      </c>
      <c r="E57" s="97" t="s">
        <v>314</v>
      </c>
      <c r="F57" s="97" t="s">
        <v>54</v>
      </c>
      <c r="G57" s="135">
        <v>0</v>
      </c>
      <c r="H57" s="135">
        <v>0</v>
      </c>
      <c r="I57" s="57" t="e">
        <f t="shared" si="0"/>
        <v>#DIV/0!</v>
      </c>
    </row>
    <row r="58" spans="1:9" ht="25.5">
      <c r="A58" s="13" t="s">
        <v>270</v>
      </c>
      <c r="B58" s="12">
        <v>111</v>
      </c>
      <c r="C58" s="97" t="s">
        <v>14</v>
      </c>
      <c r="D58" s="97" t="s">
        <v>11</v>
      </c>
      <c r="E58" s="97" t="s">
        <v>315</v>
      </c>
      <c r="F58" s="97"/>
      <c r="G58" s="133">
        <f>G59</f>
        <v>227</v>
      </c>
      <c r="H58" s="133">
        <f>H59</f>
        <v>227</v>
      </c>
      <c r="I58" s="57">
        <f t="shared" si="0"/>
        <v>100</v>
      </c>
    </row>
    <row r="59" spans="1:9" ht="25.5">
      <c r="A59" s="13" t="s">
        <v>263</v>
      </c>
      <c r="B59" s="12">
        <v>111</v>
      </c>
      <c r="C59" s="97" t="s">
        <v>14</v>
      </c>
      <c r="D59" s="97" t="s">
        <v>11</v>
      </c>
      <c r="E59" s="97" t="s">
        <v>315</v>
      </c>
      <c r="F59" s="97" t="s">
        <v>54</v>
      </c>
      <c r="G59" s="135">
        <v>227</v>
      </c>
      <c r="H59" s="135">
        <v>227</v>
      </c>
      <c r="I59" s="57">
        <f t="shared" si="0"/>
        <v>100</v>
      </c>
    </row>
    <row r="60" spans="1:9" ht="25.5">
      <c r="A60" s="13" t="s">
        <v>271</v>
      </c>
      <c r="B60" s="12">
        <v>111</v>
      </c>
      <c r="C60" s="97" t="s">
        <v>14</v>
      </c>
      <c r="D60" s="97" t="s">
        <v>11</v>
      </c>
      <c r="E60" s="97" t="s">
        <v>316</v>
      </c>
      <c r="F60" s="97"/>
      <c r="G60" s="133">
        <f>G61</f>
        <v>79</v>
      </c>
      <c r="H60" s="133">
        <f>H61</f>
        <v>79</v>
      </c>
      <c r="I60" s="57">
        <f t="shared" si="0"/>
        <v>100</v>
      </c>
    </row>
    <row r="61" spans="1:9" ht="25.5">
      <c r="A61" s="13" t="s">
        <v>263</v>
      </c>
      <c r="B61" s="12">
        <v>111</v>
      </c>
      <c r="C61" s="97" t="s">
        <v>14</v>
      </c>
      <c r="D61" s="97" t="s">
        <v>11</v>
      </c>
      <c r="E61" s="97" t="s">
        <v>316</v>
      </c>
      <c r="F61" s="97" t="s">
        <v>54</v>
      </c>
      <c r="G61" s="135">
        <v>79</v>
      </c>
      <c r="H61" s="135">
        <v>79</v>
      </c>
      <c r="I61" s="57">
        <f t="shared" si="0"/>
        <v>100</v>
      </c>
    </row>
    <row r="62" spans="1:9" ht="38.25">
      <c r="A62" s="13" t="s">
        <v>272</v>
      </c>
      <c r="B62" s="12">
        <v>111</v>
      </c>
      <c r="C62" s="97" t="s">
        <v>14</v>
      </c>
      <c r="D62" s="97" t="s">
        <v>11</v>
      </c>
      <c r="E62" s="97" t="s">
        <v>317</v>
      </c>
      <c r="F62" s="97"/>
      <c r="G62" s="133">
        <f aca="true" t="shared" si="5" ref="G62:H64">G63</f>
        <v>3.5</v>
      </c>
      <c r="H62" s="133">
        <f t="shared" si="5"/>
        <v>3.35</v>
      </c>
      <c r="I62" s="57">
        <f t="shared" si="0"/>
        <v>95.71428571428572</v>
      </c>
    </row>
    <row r="63" spans="1:9" ht="12.75">
      <c r="A63" s="13" t="s">
        <v>84</v>
      </c>
      <c r="B63" s="12">
        <v>111</v>
      </c>
      <c r="C63" s="97" t="s">
        <v>14</v>
      </c>
      <c r="D63" s="97" t="s">
        <v>11</v>
      </c>
      <c r="E63" s="97" t="s">
        <v>318</v>
      </c>
      <c r="F63" s="97"/>
      <c r="G63" s="135">
        <f t="shared" si="5"/>
        <v>3.5</v>
      </c>
      <c r="H63" s="135">
        <f t="shared" si="5"/>
        <v>3.35</v>
      </c>
      <c r="I63" s="57">
        <f t="shared" si="0"/>
        <v>95.71428571428572</v>
      </c>
    </row>
    <row r="64" spans="1:9" ht="12.75">
      <c r="A64" s="13" t="s">
        <v>85</v>
      </c>
      <c r="B64" s="12">
        <v>111</v>
      </c>
      <c r="C64" s="97" t="s">
        <v>14</v>
      </c>
      <c r="D64" s="97" t="s">
        <v>11</v>
      </c>
      <c r="E64" s="97" t="s">
        <v>341</v>
      </c>
      <c r="F64" s="97"/>
      <c r="G64" s="135">
        <f t="shared" si="5"/>
        <v>3.5</v>
      </c>
      <c r="H64" s="135">
        <f t="shared" si="5"/>
        <v>3.35</v>
      </c>
      <c r="I64" s="57">
        <f t="shared" si="0"/>
        <v>95.71428571428572</v>
      </c>
    </row>
    <row r="65" spans="1:9" ht="24.75" customHeight="1">
      <c r="A65" s="13" t="s">
        <v>263</v>
      </c>
      <c r="B65" s="12">
        <v>111</v>
      </c>
      <c r="C65" s="97" t="s">
        <v>14</v>
      </c>
      <c r="D65" s="97" t="s">
        <v>11</v>
      </c>
      <c r="E65" s="97" t="s">
        <v>341</v>
      </c>
      <c r="F65" s="97" t="s">
        <v>54</v>
      </c>
      <c r="G65" s="135">
        <v>3.5</v>
      </c>
      <c r="H65" s="135">
        <v>3.35</v>
      </c>
      <c r="I65" s="57">
        <f t="shared" si="0"/>
        <v>95.71428571428572</v>
      </c>
    </row>
    <row r="66" spans="1:9" ht="38.25" hidden="1">
      <c r="A66" s="13" t="s">
        <v>273</v>
      </c>
      <c r="B66" s="12">
        <v>111</v>
      </c>
      <c r="C66" s="97" t="s">
        <v>14</v>
      </c>
      <c r="D66" s="97" t="s">
        <v>115</v>
      </c>
      <c r="E66" s="97" t="s">
        <v>82</v>
      </c>
      <c r="F66" s="97"/>
      <c r="G66" s="133">
        <f>G68</f>
        <v>0</v>
      </c>
      <c r="H66" s="133">
        <f>H68</f>
        <v>0</v>
      </c>
      <c r="I66" s="57" t="e">
        <f t="shared" si="0"/>
        <v>#DIV/0!</v>
      </c>
    </row>
    <row r="67" spans="1:9" ht="25.5" hidden="1">
      <c r="A67" s="13" t="s">
        <v>274</v>
      </c>
      <c r="B67" s="12">
        <v>111</v>
      </c>
      <c r="C67" s="97" t="s">
        <v>14</v>
      </c>
      <c r="D67" s="97" t="s">
        <v>115</v>
      </c>
      <c r="E67" s="97" t="s">
        <v>82</v>
      </c>
      <c r="F67" s="97"/>
      <c r="G67" s="135">
        <f>G68</f>
        <v>0</v>
      </c>
      <c r="H67" s="135">
        <f>H68</f>
        <v>0</v>
      </c>
      <c r="I67" s="57" t="e">
        <f t="shared" si="0"/>
        <v>#DIV/0!</v>
      </c>
    </row>
    <row r="68" spans="1:9" ht="25.5" hidden="1">
      <c r="A68" s="13" t="s">
        <v>263</v>
      </c>
      <c r="B68" s="12">
        <v>111</v>
      </c>
      <c r="C68" s="97" t="s">
        <v>14</v>
      </c>
      <c r="D68" s="97" t="s">
        <v>115</v>
      </c>
      <c r="E68" s="97" t="s">
        <v>82</v>
      </c>
      <c r="F68" s="97" t="s">
        <v>54</v>
      </c>
      <c r="G68" s="135">
        <v>0</v>
      </c>
      <c r="H68" s="135">
        <v>0</v>
      </c>
      <c r="I68" s="100" t="e">
        <f t="shared" si="0"/>
        <v>#DIV/0!</v>
      </c>
    </row>
    <row r="69" spans="1:9" ht="51" hidden="1">
      <c r="A69" s="13" t="s">
        <v>275</v>
      </c>
      <c r="B69" s="12">
        <v>111</v>
      </c>
      <c r="C69" s="97" t="s">
        <v>14</v>
      </c>
      <c r="D69" s="97" t="s">
        <v>115</v>
      </c>
      <c r="E69" s="97" t="s">
        <v>103</v>
      </c>
      <c r="F69" s="97"/>
      <c r="G69" s="133">
        <f aca="true" t="shared" si="6" ref="G69:H71">G70</f>
        <v>0</v>
      </c>
      <c r="H69" s="133">
        <f t="shared" si="6"/>
        <v>0</v>
      </c>
      <c r="I69" s="57" t="e">
        <f t="shared" si="0"/>
        <v>#DIV/0!</v>
      </c>
    </row>
    <row r="70" spans="1:9" ht="12.75" hidden="1">
      <c r="A70" s="13" t="s">
        <v>276</v>
      </c>
      <c r="B70" s="12">
        <v>111</v>
      </c>
      <c r="C70" s="97" t="s">
        <v>14</v>
      </c>
      <c r="D70" s="97" t="s">
        <v>115</v>
      </c>
      <c r="E70" s="97" t="s">
        <v>83</v>
      </c>
      <c r="F70" s="97"/>
      <c r="G70" s="135">
        <f t="shared" si="6"/>
        <v>0</v>
      </c>
      <c r="H70" s="135">
        <f t="shared" si="6"/>
        <v>0</v>
      </c>
      <c r="I70" s="57" t="e">
        <f t="shared" si="0"/>
        <v>#DIV/0!</v>
      </c>
    </row>
    <row r="71" spans="1:9" ht="4.5" customHeight="1" hidden="1">
      <c r="A71" s="13" t="s">
        <v>277</v>
      </c>
      <c r="B71" s="12">
        <v>111</v>
      </c>
      <c r="C71" s="97" t="s">
        <v>14</v>
      </c>
      <c r="D71" s="97" t="s">
        <v>115</v>
      </c>
      <c r="E71" s="97" t="s">
        <v>319</v>
      </c>
      <c r="F71" s="97"/>
      <c r="G71" s="135">
        <f t="shared" si="6"/>
        <v>0</v>
      </c>
      <c r="H71" s="135">
        <f t="shared" si="6"/>
        <v>0</v>
      </c>
      <c r="I71" s="57" t="e">
        <f t="shared" si="0"/>
        <v>#DIV/0!</v>
      </c>
    </row>
    <row r="72" spans="1:9" ht="25.5" hidden="1">
      <c r="A72" s="13" t="s">
        <v>263</v>
      </c>
      <c r="B72" s="12">
        <v>111</v>
      </c>
      <c r="C72" s="97" t="s">
        <v>14</v>
      </c>
      <c r="D72" s="97" t="s">
        <v>115</v>
      </c>
      <c r="E72" s="97" t="s">
        <v>319</v>
      </c>
      <c r="F72" s="97" t="s">
        <v>54</v>
      </c>
      <c r="G72" s="135">
        <v>0</v>
      </c>
      <c r="H72" s="135">
        <v>0</v>
      </c>
      <c r="I72" s="57" t="e">
        <f t="shared" si="0"/>
        <v>#DIV/0!</v>
      </c>
    </row>
    <row r="73" spans="1:9" ht="89.25" hidden="1">
      <c r="A73" s="13" t="s">
        <v>278</v>
      </c>
      <c r="B73" s="12">
        <v>111</v>
      </c>
      <c r="C73" s="97" t="s">
        <v>14</v>
      </c>
      <c r="D73" s="97" t="s">
        <v>115</v>
      </c>
      <c r="E73" s="97" t="s">
        <v>320</v>
      </c>
      <c r="F73" s="97"/>
      <c r="G73" s="133">
        <f>G74</f>
        <v>0</v>
      </c>
      <c r="H73" s="133">
        <f>H74</f>
        <v>0</v>
      </c>
      <c r="I73" s="57" t="e">
        <f t="shared" si="0"/>
        <v>#DIV/0!</v>
      </c>
    </row>
    <row r="74" spans="1:9" ht="25.5" hidden="1">
      <c r="A74" s="13" t="s">
        <v>279</v>
      </c>
      <c r="B74" s="12">
        <v>111</v>
      </c>
      <c r="C74" s="97" t="s">
        <v>14</v>
      </c>
      <c r="D74" s="97" t="s">
        <v>115</v>
      </c>
      <c r="E74" s="97" t="s">
        <v>321</v>
      </c>
      <c r="F74" s="97"/>
      <c r="G74" s="135">
        <f>G75</f>
        <v>0</v>
      </c>
      <c r="H74" s="135">
        <f>H75</f>
        <v>0</v>
      </c>
      <c r="I74" s="57" t="e">
        <f t="shared" si="0"/>
        <v>#DIV/0!</v>
      </c>
    </row>
    <row r="75" spans="1:9" ht="25.5" hidden="1">
      <c r="A75" s="13" t="s">
        <v>263</v>
      </c>
      <c r="B75" s="12">
        <v>111</v>
      </c>
      <c r="C75" s="97" t="s">
        <v>14</v>
      </c>
      <c r="D75" s="97" t="s">
        <v>115</v>
      </c>
      <c r="E75" s="97" t="s">
        <v>321</v>
      </c>
      <c r="F75" s="97" t="s">
        <v>54</v>
      </c>
      <c r="G75" s="135">
        <v>0</v>
      </c>
      <c r="H75" s="135">
        <v>0</v>
      </c>
      <c r="I75" s="57" t="e">
        <f t="shared" si="0"/>
        <v>#DIV/0!</v>
      </c>
    </row>
    <row r="76" spans="1:9" ht="15.75">
      <c r="A76" s="125" t="s">
        <v>36</v>
      </c>
      <c r="B76" s="12">
        <v>111</v>
      </c>
      <c r="C76" s="134" t="s">
        <v>13</v>
      </c>
      <c r="D76" s="134"/>
      <c r="E76" s="134"/>
      <c r="F76" s="134"/>
      <c r="G76" s="133">
        <f>G77+G89+G85</f>
        <v>989.512</v>
      </c>
      <c r="H76" s="133">
        <f>H77+H89+H85</f>
        <v>435.942</v>
      </c>
      <c r="I76" s="57">
        <f aca="true" t="shared" si="7" ref="I76:I140">H76/G76*100</f>
        <v>44.05626207666001</v>
      </c>
    </row>
    <row r="77" spans="1:9" ht="12.75">
      <c r="A77" s="62" t="s">
        <v>50</v>
      </c>
      <c r="B77" s="12">
        <v>111</v>
      </c>
      <c r="C77" s="97" t="s">
        <v>13</v>
      </c>
      <c r="D77" s="97" t="s">
        <v>52</v>
      </c>
      <c r="E77" s="97"/>
      <c r="F77" s="97"/>
      <c r="G77" s="133">
        <f>G78</f>
        <v>915</v>
      </c>
      <c r="H77" s="133">
        <f>H78</f>
        <v>361.43</v>
      </c>
      <c r="I77" s="100">
        <f t="shared" si="7"/>
        <v>39.500546448087434</v>
      </c>
    </row>
    <row r="78" spans="1:9" ht="51">
      <c r="A78" s="13" t="s">
        <v>51</v>
      </c>
      <c r="B78" s="12">
        <v>111</v>
      </c>
      <c r="C78" s="97" t="s">
        <v>13</v>
      </c>
      <c r="D78" s="97" t="s">
        <v>52</v>
      </c>
      <c r="E78" s="97" t="s">
        <v>93</v>
      </c>
      <c r="F78" s="97"/>
      <c r="G78" s="135">
        <f>G79+G82</f>
        <v>915</v>
      </c>
      <c r="H78" s="135">
        <f>H79+H82</f>
        <v>361.43</v>
      </c>
      <c r="I78" s="100">
        <f t="shared" si="7"/>
        <v>39.500546448087434</v>
      </c>
    </row>
    <row r="79" spans="1:9" ht="25.5">
      <c r="A79" s="13" t="s">
        <v>42</v>
      </c>
      <c r="B79" s="12">
        <v>111</v>
      </c>
      <c r="C79" s="97" t="s">
        <v>13</v>
      </c>
      <c r="D79" s="97" t="s">
        <v>52</v>
      </c>
      <c r="E79" s="97" t="s">
        <v>76</v>
      </c>
      <c r="F79" s="97"/>
      <c r="G79" s="135">
        <f>G80</f>
        <v>915</v>
      </c>
      <c r="H79" s="135">
        <f>H80</f>
        <v>361.43</v>
      </c>
      <c r="I79" s="100">
        <f t="shared" si="7"/>
        <v>39.500546448087434</v>
      </c>
    </row>
    <row r="80" spans="1:9" ht="25.5">
      <c r="A80" s="13" t="s">
        <v>280</v>
      </c>
      <c r="B80" s="12">
        <v>111</v>
      </c>
      <c r="C80" s="97" t="s">
        <v>13</v>
      </c>
      <c r="D80" s="97" t="s">
        <v>52</v>
      </c>
      <c r="E80" s="97" t="s">
        <v>86</v>
      </c>
      <c r="F80" s="97"/>
      <c r="G80" s="135">
        <f>G81</f>
        <v>915</v>
      </c>
      <c r="H80" s="135">
        <f>H81</f>
        <v>361.43</v>
      </c>
      <c r="I80" s="57">
        <f t="shared" si="7"/>
        <v>39.500546448087434</v>
      </c>
    </row>
    <row r="81" spans="1:9" ht="25.5">
      <c r="A81" s="13" t="s">
        <v>263</v>
      </c>
      <c r="B81" s="12">
        <v>111</v>
      </c>
      <c r="C81" s="97" t="s">
        <v>13</v>
      </c>
      <c r="D81" s="97" t="s">
        <v>52</v>
      </c>
      <c r="E81" s="97" t="s">
        <v>86</v>
      </c>
      <c r="F81" s="97" t="s">
        <v>54</v>
      </c>
      <c r="G81" s="135">
        <v>915</v>
      </c>
      <c r="H81" s="135">
        <v>361.43</v>
      </c>
      <c r="I81" s="57">
        <f t="shared" si="7"/>
        <v>39.500546448087434</v>
      </c>
    </row>
    <row r="82" spans="1:9" ht="0.75" customHeight="1">
      <c r="A82" s="13" t="s">
        <v>281</v>
      </c>
      <c r="B82" s="12">
        <v>111</v>
      </c>
      <c r="C82" s="97" t="s">
        <v>13</v>
      </c>
      <c r="D82" s="97" t="s">
        <v>52</v>
      </c>
      <c r="E82" s="97" t="s">
        <v>322</v>
      </c>
      <c r="F82" s="97"/>
      <c r="G82" s="135">
        <f>G83</f>
        <v>0</v>
      </c>
      <c r="H82" s="135">
        <f>H83</f>
        <v>0</v>
      </c>
      <c r="I82" s="57" t="e">
        <f t="shared" si="7"/>
        <v>#DIV/0!</v>
      </c>
    </row>
    <row r="83" spans="1:9" ht="25.5" hidden="1">
      <c r="A83" s="13" t="s">
        <v>282</v>
      </c>
      <c r="B83" s="12">
        <v>111</v>
      </c>
      <c r="C83" s="97" t="s">
        <v>13</v>
      </c>
      <c r="D83" s="97" t="s">
        <v>52</v>
      </c>
      <c r="E83" s="97" t="s">
        <v>323</v>
      </c>
      <c r="F83" s="97"/>
      <c r="G83" s="135">
        <f>G84</f>
        <v>0</v>
      </c>
      <c r="H83" s="135">
        <f>H84</f>
        <v>0</v>
      </c>
      <c r="I83" s="57" t="e">
        <f t="shared" si="7"/>
        <v>#DIV/0!</v>
      </c>
    </row>
    <row r="84" spans="1:9" ht="25.5" hidden="1">
      <c r="A84" s="13" t="s">
        <v>263</v>
      </c>
      <c r="B84" s="12">
        <v>111</v>
      </c>
      <c r="C84" s="97" t="s">
        <v>13</v>
      </c>
      <c r="D84" s="97" t="s">
        <v>52</v>
      </c>
      <c r="E84" s="97" t="s">
        <v>324</v>
      </c>
      <c r="F84" s="97" t="s">
        <v>54</v>
      </c>
      <c r="G84" s="135">
        <v>0</v>
      </c>
      <c r="H84" s="135">
        <v>0</v>
      </c>
      <c r="I84" s="57" t="e">
        <f t="shared" si="7"/>
        <v>#DIV/0!</v>
      </c>
    </row>
    <row r="85" spans="1:9" ht="51">
      <c r="A85" s="128" t="s">
        <v>283</v>
      </c>
      <c r="B85" s="12">
        <v>111</v>
      </c>
      <c r="C85" s="97" t="s">
        <v>13</v>
      </c>
      <c r="D85" s="97" t="s">
        <v>11</v>
      </c>
      <c r="E85" s="136" t="s">
        <v>325</v>
      </c>
      <c r="F85" s="136" t="s">
        <v>27</v>
      </c>
      <c r="G85" s="133">
        <f aca="true" t="shared" si="8" ref="G85:H87">G86</f>
        <v>74.512</v>
      </c>
      <c r="H85" s="133">
        <f t="shared" si="8"/>
        <v>74.512</v>
      </c>
      <c r="I85" s="57">
        <f t="shared" si="7"/>
        <v>100</v>
      </c>
    </row>
    <row r="86" spans="1:9" ht="25.5">
      <c r="A86" s="128" t="s">
        <v>284</v>
      </c>
      <c r="B86" s="12">
        <v>111</v>
      </c>
      <c r="C86" s="97" t="s">
        <v>13</v>
      </c>
      <c r="D86" s="97" t="s">
        <v>11</v>
      </c>
      <c r="E86" s="136" t="s">
        <v>325</v>
      </c>
      <c r="F86" s="136" t="s">
        <v>45</v>
      </c>
      <c r="G86" s="135">
        <f t="shared" si="8"/>
        <v>74.512</v>
      </c>
      <c r="H86" s="135">
        <f t="shared" si="8"/>
        <v>74.512</v>
      </c>
      <c r="I86" s="57">
        <f t="shared" si="7"/>
        <v>100</v>
      </c>
    </row>
    <row r="87" spans="1:9" ht="38.25">
      <c r="A87" s="128" t="s">
        <v>43</v>
      </c>
      <c r="B87" s="12">
        <v>111</v>
      </c>
      <c r="C87" s="97" t="s">
        <v>13</v>
      </c>
      <c r="D87" s="97" t="s">
        <v>11</v>
      </c>
      <c r="E87" s="136" t="s">
        <v>325</v>
      </c>
      <c r="F87" s="136" t="s">
        <v>44</v>
      </c>
      <c r="G87" s="135">
        <f t="shared" si="8"/>
        <v>74.512</v>
      </c>
      <c r="H87" s="135">
        <f t="shared" si="8"/>
        <v>74.512</v>
      </c>
      <c r="I87" s="57">
        <f t="shared" si="7"/>
        <v>100</v>
      </c>
    </row>
    <row r="88" spans="1:9" ht="15">
      <c r="A88" s="128" t="s">
        <v>126</v>
      </c>
      <c r="B88" s="12">
        <v>111</v>
      </c>
      <c r="C88" s="97" t="s">
        <v>13</v>
      </c>
      <c r="D88" s="97" t="s">
        <v>11</v>
      </c>
      <c r="E88" s="136" t="s">
        <v>325</v>
      </c>
      <c r="F88" s="136" t="s">
        <v>54</v>
      </c>
      <c r="G88" s="137">
        <v>74.512</v>
      </c>
      <c r="H88" s="137">
        <v>74.512</v>
      </c>
      <c r="I88" s="57">
        <f t="shared" si="7"/>
        <v>100</v>
      </c>
    </row>
    <row r="89" spans="1:9" ht="0.75" customHeight="1">
      <c r="A89" s="13" t="s">
        <v>285</v>
      </c>
      <c r="B89" s="12">
        <v>111</v>
      </c>
      <c r="C89" s="97" t="s">
        <v>13</v>
      </c>
      <c r="D89" s="97" t="s">
        <v>135</v>
      </c>
      <c r="E89" s="97"/>
      <c r="F89" s="97"/>
      <c r="G89" s="133">
        <f aca="true" t="shared" si="9" ref="G89:H92">G90</f>
        <v>0</v>
      </c>
      <c r="H89" s="133">
        <f t="shared" si="9"/>
        <v>0</v>
      </c>
      <c r="I89" s="57" t="e">
        <f t="shared" si="7"/>
        <v>#DIV/0!</v>
      </c>
    </row>
    <row r="90" spans="1:9" ht="38.25" hidden="1">
      <c r="A90" s="13" t="s">
        <v>286</v>
      </c>
      <c r="B90" s="12">
        <v>111</v>
      </c>
      <c r="C90" s="97" t="s">
        <v>13</v>
      </c>
      <c r="D90" s="97" t="s">
        <v>135</v>
      </c>
      <c r="E90" s="97" t="s">
        <v>326</v>
      </c>
      <c r="F90" s="97"/>
      <c r="G90" s="135">
        <f t="shared" si="9"/>
        <v>0</v>
      </c>
      <c r="H90" s="135">
        <f t="shared" si="9"/>
        <v>0</v>
      </c>
      <c r="I90" s="57"/>
    </row>
    <row r="91" spans="1:9" ht="12.75" hidden="1">
      <c r="A91" s="13" t="s">
        <v>287</v>
      </c>
      <c r="B91" s="12">
        <v>111</v>
      </c>
      <c r="C91" s="97" t="s">
        <v>13</v>
      </c>
      <c r="D91" s="97" t="s">
        <v>135</v>
      </c>
      <c r="E91" s="97" t="s">
        <v>327</v>
      </c>
      <c r="F91" s="97"/>
      <c r="G91" s="135">
        <f t="shared" si="9"/>
        <v>0</v>
      </c>
      <c r="H91" s="135">
        <f t="shared" si="9"/>
        <v>0</v>
      </c>
      <c r="I91" s="57" t="e">
        <f t="shared" si="7"/>
        <v>#DIV/0!</v>
      </c>
    </row>
    <row r="92" spans="1:9" ht="25.5" hidden="1">
      <c r="A92" s="13" t="s">
        <v>274</v>
      </c>
      <c r="B92" s="12">
        <v>111</v>
      </c>
      <c r="C92" s="97" t="s">
        <v>13</v>
      </c>
      <c r="D92" s="97" t="s">
        <v>135</v>
      </c>
      <c r="E92" s="97" t="s">
        <v>328</v>
      </c>
      <c r="F92" s="97"/>
      <c r="G92" s="135">
        <f t="shared" si="9"/>
        <v>0</v>
      </c>
      <c r="H92" s="135">
        <f t="shared" si="9"/>
        <v>0</v>
      </c>
      <c r="I92" s="57" t="e">
        <f t="shared" si="7"/>
        <v>#DIV/0!</v>
      </c>
    </row>
    <row r="93" spans="1:9" ht="25.5" hidden="1">
      <c r="A93" s="13" t="s">
        <v>263</v>
      </c>
      <c r="B93" s="12">
        <v>111</v>
      </c>
      <c r="C93" s="97" t="s">
        <v>13</v>
      </c>
      <c r="D93" s="97" t="s">
        <v>135</v>
      </c>
      <c r="E93" s="97" t="s">
        <v>328</v>
      </c>
      <c r="F93" s="97" t="s">
        <v>54</v>
      </c>
      <c r="G93" s="135">
        <v>0</v>
      </c>
      <c r="H93" s="135">
        <v>0</v>
      </c>
      <c r="I93" s="57" t="e">
        <f t="shared" si="7"/>
        <v>#DIV/0!</v>
      </c>
    </row>
    <row r="94" spans="1:9" ht="15.75">
      <c r="A94" s="125" t="s">
        <v>288</v>
      </c>
      <c r="B94" s="12">
        <v>111</v>
      </c>
      <c r="C94" s="134" t="s">
        <v>9</v>
      </c>
      <c r="D94" s="134"/>
      <c r="E94" s="134"/>
      <c r="F94" s="134"/>
      <c r="G94" s="133">
        <f>G95+G103</f>
        <v>2967</v>
      </c>
      <c r="H94" s="133">
        <f>H95+H103</f>
        <v>2964.0699999999997</v>
      </c>
      <c r="I94" s="57">
        <f t="shared" si="7"/>
        <v>99.90124705089315</v>
      </c>
    </row>
    <row r="95" spans="1:9" ht="12.75">
      <c r="A95" s="23" t="s">
        <v>6</v>
      </c>
      <c r="B95" s="12">
        <v>111</v>
      </c>
      <c r="C95" s="97" t="s">
        <v>9</v>
      </c>
      <c r="D95" s="97" t="s">
        <v>12</v>
      </c>
      <c r="E95" s="97"/>
      <c r="F95" s="97"/>
      <c r="G95" s="133">
        <f>G96</f>
        <v>1229</v>
      </c>
      <c r="H95" s="133">
        <f>H96</f>
        <v>1228.81</v>
      </c>
      <c r="I95" s="57">
        <f t="shared" si="7"/>
        <v>99.98454027664768</v>
      </c>
    </row>
    <row r="96" spans="1:9" ht="51">
      <c r="A96" s="13" t="s">
        <v>51</v>
      </c>
      <c r="B96" s="12">
        <v>111</v>
      </c>
      <c r="C96" s="97" t="s">
        <v>9</v>
      </c>
      <c r="D96" s="97" t="s">
        <v>12</v>
      </c>
      <c r="E96" s="97" t="s">
        <v>75</v>
      </c>
      <c r="F96" s="97"/>
      <c r="G96" s="135">
        <f>G98</f>
        <v>1229</v>
      </c>
      <c r="H96" s="135">
        <f>H98</f>
        <v>1228.81</v>
      </c>
      <c r="I96" s="57">
        <f t="shared" si="7"/>
        <v>99.98454027664768</v>
      </c>
    </row>
    <row r="97" spans="1:9" ht="38.25">
      <c r="A97" s="7" t="s">
        <v>289</v>
      </c>
      <c r="B97" s="12">
        <v>111</v>
      </c>
      <c r="C97" s="97" t="s">
        <v>9</v>
      </c>
      <c r="D97" s="97" t="s">
        <v>12</v>
      </c>
      <c r="E97" s="97" t="s">
        <v>76</v>
      </c>
      <c r="F97" s="97" t="s">
        <v>27</v>
      </c>
      <c r="G97" s="135">
        <f aca="true" t="shared" si="10" ref="G97:H99">G98</f>
        <v>1229</v>
      </c>
      <c r="H97" s="135">
        <f t="shared" si="10"/>
        <v>1228.81</v>
      </c>
      <c r="I97" s="57">
        <f t="shared" si="7"/>
        <v>99.98454027664768</v>
      </c>
    </row>
    <row r="98" spans="1:9" ht="25.5">
      <c r="A98" s="13" t="s">
        <v>42</v>
      </c>
      <c r="B98" s="12">
        <v>111</v>
      </c>
      <c r="C98" s="97" t="s">
        <v>9</v>
      </c>
      <c r="D98" s="97" t="s">
        <v>12</v>
      </c>
      <c r="E98" s="97" t="s">
        <v>76</v>
      </c>
      <c r="F98" s="97"/>
      <c r="G98" s="135">
        <f t="shared" si="10"/>
        <v>1229</v>
      </c>
      <c r="H98" s="135">
        <f t="shared" si="10"/>
        <v>1228.81</v>
      </c>
      <c r="I98" s="57">
        <f t="shared" si="7"/>
        <v>99.98454027664768</v>
      </c>
    </row>
    <row r="99" spans="1:9" ht="12.75">
      <c r="A99" s="13" t="s">
        <v>32</v>
      </c>
      <c r="B99" s="12">
        <v>111</v>
      </c>
      <c r="C99" s="97" t="s">
        <v>9</v>
      </c>
      <c r="D99" s="97" t="s">
        <v>12</v>
      </c>
      <c r="E99" s="97" t="s">
        <v>87</v>
      </c>
      <c r="F99" s="97"/>
      <c r="G99" s="135">
        <f t="shared" si="10"/>
        <v>1229</v>
      </c>
      <c r="H99" s="135">
        <f t="shared" si="10"/>
        <v>1228.81</v>
      </c>
      <c r="I99" s="57">
        <f t="shared" si="7"/>
        <v>99.98454027664768</v>
      </c>
    </row>
    <row r="100" spans="1:9" ht="38.25">
      <c r="A100" s="128" t="s">
        <v>43</v>
      </c>
      <c r="B100" s="12">
        <v>111</v>
      </c>
      <c r="C100" s="97" t="s">
        <v>9</v>
      </c>
      <c r="D100" s="97" t="s">
        <v>12</v>
      </c>
      <c r="E100" s="97" t="s">
        <v>87</v>
      </c>
      <c r="F100" s="97" t="s">
        <v>44</v>
      </c>
      <c r="G100" s="135">
        <f>G101+G102</f>
        <v>1229</v>
      </c>
      <c r="H100" s="135">
        <f>H101+H102</f>
        <v>1228.81</v>
      </c>
      <c r="I100" s="57">
        <f t="shared" si="7"/>
        <v>99.98454027664768</v>
      </c>
    </row>
    <row r="101" spans="1:9" ht="25.5">
      <c r="A101" s="13" t="s">
        <v>263</v>
      </c>
      <c r="B101" s="12">
        <v>111</v>
      </c>
      <c r="C101" s="97" t="s">
        <v>9</v>
      </c>
      <c r="D101" s="97" t="s">
        <v>12</v>
      </c>
      <c r="E101" s="97" t="s">
        <v>87</v>
      </c>
      <c r="F101" s="97" t="s">
        <v>54</v>
      </c>
      <c r="G101" s="135">
        <v>208</v>
      </c>
      <c r="H101" s="135">
        <v>208</v>
      </c>
      <c r="I101" s="57">
        <f t="shared" si="7"/>
        <v>100</v>
      </c>
    </row>
    <row r="102" spans="1:9" ht="12.75">
      <c r="A102" s="13" t="s">
        <v>290</v>
      </c>
      <c r="B102" s="12">
        <v>111</v>
      </c>
      <c r="C102" s="97" t="s">
        <v>9</v>
      </c>
      <c r="D102" s="97" t="s">
        <v>12</v>
      </c>
      <c r="E102" s="97" t="s">
        <v>87</v>
      </c>
      <c r="F102" s="97" t="s">
        <v>131</v>
      </c>
      <c r="G102" s="135">
        <v>1021</v>
      </c>
      <c r="H102" s="135">
        <v>1020.81</v>
      </c>
      <c r="I102" s="57">
        <f t="shared" si="7"/>
        <v>99.98139079333986</v>
      </c>
    </row>
    <row r="103" spans="1:9" ht="15.75">
      <c r="A103" s="129" t="s">
        <v>29</v>
      </c>
      <c r="B103" s="12">
        <v>111</v>
      </c>
      <c r="C103" s="97" t="s">
        <v>9</v>
      </c>
      <c r="D103" s="97" t="s">
        <v>14</v>
      </c>
      <c r="E103" s="97"/>
      <c r="F103" s="97"/>
      <c r="G103" s="133">
        <f>G104+G120+G123</f>
        <v>1738</v>
      </c>
      <c r="H103" s="133">
        <f>H104+H120+H123</f>
        <v>1735.26</v>
      </c>
      <c r="I103" s="100">
        <f t="shared" si="7"/>
        <v>99.84234752589182</v>
      </c>
    </row>
    <row r="104" spans="1:9" ht="51">
      <c r="A104" s="13" t="s">
        <v>51</v>
      </c>
      <c r="B104" s="12">
        <v>111</v>
      </c>
      <c r="C104" s="97" t="s">
        <v>9</v>
      </c>
      <c r="D104" s="97" t="s">
        <v>14</v>
      </c>
      <c r="E104" s="97" t="s">
        <v>75</v>
      </c>
      <c r="F104" s="97"/>
      <c r="G104" s="135">
        <f>G105</f>
        <v>1708</v>
      </c>
      <c r="H104" s="135">
        <f>H105</f>
        <v>1707.55</v>
      </c>
      <c r="I104" s="100">
        <f t="shared" si="7"/>
        <v>99.97365339578454</v>
      </c>
    </row>
    <row r="105" spans="1:9" ht="25.5">
      <c r="A105" s="13" t="s">
        <v>42</v>
      </c>
      <c r="B105" s="12">
        <v>111</v>
      </c>
      <c r="C105" s="97" t="s">
        <v>9</v>
      </c>
      <c r="D105" s="97" t="s">
        <v>14</v>
      </c>
      <c r="E105" s="97" t="s">
        <v>76</v>
      </c>
      <c r="F105" s="97"/>
      <c r="G105" s="135">
        <f>G106+G108+G114+G119</f>
        <v>1708</v>
      </c>
      <c r="H105" s="135">
        <f>H106+H108+H114+H119</f>
        <v>1707.55</v>
      </c>
      <c r="I105" s="100">
        <f t="shared" si="7"/>
        <v>99.97365339578454</v>
      </c>
    </row>
    <row r="106" spans="1:9" ht="28.5" customHeight="1" hidden="1">
      <c r="A106" s="130" t="s">
        <v>30</v>
      </c>
      <c r="B106" s="12">
        <v>111</v>
      </c>
      <c r="C106" s="97" t="s">
        <v>9</v>
      </c>
      <c r="D106" s="97" t="s">
        <v>14</v>
      </c>
      <c r="E106" s="97" t="s">
        <v>94</v>
      </c>
      <c r="F106" s="97"/>
      <c r="G106" s="135">
        <f>G107</f>
        <v>0</v>
      </c>
      <c r="H106" s="135">
        <f>H107</f>
        <v>0</v>
      </c>
      <c r="I106" s="100" t="e">
        <f t="shared" si="7"/>
        <v>#DIV/0!</v>
      </c>
    </row>
    <row r="107" spans="1:9" ht="33.75" customHeight="1" hidden="1">
      <c r="A107" s="13" t="s">
        <v>263</v>
      </c>
      <c r="B107" s="12">
        <v>111</v>
      </c>
      <c r="C107" s="97" t="s">
        <v>9</v>
      </c>
      <c r="D107" s="97" t="s">
        <v>14</v>
      </c>
      <c r="E107" s="97" t="s">
        <v>94</v>
      </c>
      <c r="F107" s="97" t="s">
        <v>54</v>
      </c>
      <c r="G107" s="135"/>
      <c r="H107" s="135"/>
      <c r="I107" s="100" t="e">
        <f t="shared" si="7"/>
        <v>#DIV/0!</v>
      </c>
    </row>
    <row r="108" spans="1:9" ht="23.25" customHeight="1" hidden="1">
      <c r="A108" s="7" t="s">
        <v>291</v>
      </c>
      <c r="B108" s="12">
        <v>111</v>
      </c>
      <c r="C108" s="97" t="s">
        <v>9</v>
      </c>
      <c r="D108" s="97" t="s">
        <v>14</v>
      </c>
      <c r="E108" s="97" t="s">
        <v>95</v>
      </c>
      <c r="F108" s="97"/>
      <c r="G108" s="135">
        <f>G109</f>
        <v>0</v>
      </c>
      <c r="H108" s="135">
        <f>H109</f>
        <v>0</v>
      </c>
      <c r="I108" s="100" t="e">
        <f t="shared" si="7"/>
        <v>#DIV/0!</v>
      </c>
    </row>
    <row r="109" spans="1:9" ht="25.5" customHeight="1" hidden="1">
      <c r="A109" s="13" t="s">
        <v>263</v>
      </c>
      <c r="B109" s="12">
        <v>111</v>
      </c>
      <c r="C109" s="97" t="s">
        <v>9</v>
      </c>
      <c r="D109" s="97" t="s">
        <v>14</v>
      </c>
      <c r="E109" s="97" t="s">
        <v>95</v>
      </c>
      <c r="F109" s="97" t="s">
        <v>54</v>
      </c>
      <c r="G109" s="135">
        <v>0</v>
      </c>
      <c r="H109" s="135">
        <v>0</v>
      </c>
      <c r="I109" s="100" t="e">
        <f t="shared" si="7"/>
        <v>#DIV/0!</v>
      </c>
    </row>
    <row r="110" spans="1:9" ht="29.25" customHeight="1" hidden="1">
      <c r="A110" s="130" t="s">
        <v>292</v>
      </c>
      <c r="B110" s="12">
        <v>111</v>
      </c>
      <c r="C110" s="97" t="s">
        <v>9</v>
      </c>
      <c r="D110" s="97" t="s">
        <v>14</v>
      </c>
      <c r="E110" s="97" t="s">
        <v>96</v>
      </c>
      <c r="F110" s="97"/>
      <c r="G110" s="135"/>
      <c r="H110" s="135"/>
      <c r="I110" s="100" t="e">
        <f t="shared" si="7"/>
        <v>#DIV/0!</v>
      </c>
    </row>
    <row r="111" spans="1:9" ht="37.5" customHeight="1" hidden="1">
      <c r="A111" s="13" t="s">
        <v>71</v>
      </c>
      <c r="B111" s="12">
        <v>111</v>
      </c>
      <c r="C111" s="97" t="s">
        <v>9</v>
      </c>
      <c r="D111" s="97" t="s">
        <v>14</v>
      </c>
      <c r="E111" s="97" t="s">
        <v>96</v>
      </c>
      <c r="F111" s="97" t="s">
        <v>44</v>
      </c>
      <c r="G111" s="135"/>
      <c r="H111" s="135"/>
      <c r="I111" s="100" t="e">
        <f t="shared" si="7"/>
        <v>#DIV/0!</v>
      </c>
    </row>
    <row r="112" spans="1:9" ht="41.25" customHeight="1" hidden="1">
      <c r="A112" s="130" t="s">
        <v>31</v>
      </c>
      <c r="B112" s="12">
        <v>111</v>
      </c>
      <c r="C112" s="97" t="s">
        <v>9</v>
      </c>
      <c r="D112" s="97" t="s">
        <v>14</v>
      </c>
      <c r="E112" s="97" t="s">
        <v>97</v>
      </c>
      <c r="F112" s="97"/>
      <c r="G112" s="135"/>
      <c r="H112" s="135"/>
      <c r="I112" s="100" t="e">
        <f t="shared" si="7"/>
        <v>#DIV/0!</v>
      </c>
    </row>
    <row r="113" spans="1:9" ht="40.5" customHeight="1" hidden="1">
      <c r="A113" s="13" t="s">
        <v>71</v>
      </c>
      <c r="B113" s="12">
        <v>111</v>
      </c>
      <c r="C113" s="97" t="s">
        <v>9</v>
      </c>
      <c r="D113" s="97" t="s">
        <v>14</v>
      </c>
      <c r="E113" s="97" t="s">
        <v>97</v>
      </c>
      <c r="F113" s="97" t="s">
        <v>44</v>
      </c>
      <c r="G113" s="135"/>
      <c r="H113" s="135"/>
      <c r="I113" s="100" t="e">
        <f t="shared" si="7"/>
        <v>#DIV/0!</v>
      </c>
    </row>
    <row r="114" spans="1:9" ht="32.25" customHeight="1">
      <c r="A114" s="130" t="s">
        <v>293</v>
      </c>
      <c r="B114" s="12">
        <v>111</v>
      </c>
      <c r="C114" s="97" t="s">
        <v>9</v>
      </c>
      <c r="D114" s="97" t="s">
        <v>14</v>
      </c>
      <c r="E114" s="97" t="s">
        <v>98</v>
      </c>
      <c r="F114" s="97"/>
      <c r="G114" s="135">
        <f>G115</f>
        <v>1594</v>
      </c>
      <c r="H114" s="135">
        <f>H115</f>
        <v>1593.55</v>
      </c>
      <c r="I114" s="100">
        <f t="shared" si="7"/>
        <v>99.97176913425345</v>
      </c>
    </row>
    <row r="115" spans="1:9" ht="45.75" customHeight="1">
      <c r="A115" s="13" t="s">
        <v>263</v>
      </c>
      <c r="B115" s="12">
        <v>111</v>
      </c>
      <c r="C115" s="97" t="s">
        <v>9</v>
      </c>
      <c r="D115" s="97" t="s">
        <v>14</v>
      </c>
      <c r="E115" s="97" t="s">
        <v>98</v>
      </c>
      <c r="F115" s="97" t="s">
        <v>54</v>
      </c>
      <c r="G115" s="135">
        <v>1594</v>
      </c>
      <c r="H115" s="135">
        <v>1593.55</v>
      </c>
      <c r="I115" s="100">
        <f t="shared" si="7"/>
        <v>99.97176913425345</v>
      </c>
    </row>
    <row r="116" spans="1:9" ht="0.75" customHeight="1">
      <c r="A116" s="13" t="s">
        <v>294</v>
      </c>
      <c r="B116" s="12">
        <v>111</v>
      </c>
      <c r="C116" s="97" t="s">
        <v>9</v>
      </c>
      <c r="D116" s="97" t="s">
        <v>14</v>
      </c>
      <c r="E116" s="97" t="s">
        <v>102</v>
      </c>
      <c r="F116" s="97"/>
      <c r="G116" s="135">
        <f>G117</f>
        <v>0</v>
      </c>
      <c r="H116" s="135">
        <f>H117</f>
        <v>0</v>
      </c>
      <c r="I116" s="100" t="e">
        <f t="shared" si="7"/>
        <v>#DIV/0!</v>
      </c>
    </row>
    <row r="117" spans="1:9" ht="39" customHeight="1" hidden="1">
      <c r="A117" s="13" t="s">
        <v>88</v>
      </c>
      <c r="B117" s="12">
        <v>111</v>
      </c>
      <c r="C117" s="97" t="s">
        <v>9</v>
      </c>
      <c r="D117" s="97" t="s">
        <v>14</v>
      </c>
      <c r="E117" s="97" t="s">
        <v>101</v>
      </c>
      <c r="F117" s="97"/>
      <c r="G117" s="135">
        <f>G118</f>
        <v>0</v>
      </c>
      <c r="H117" s="135">
        <f>H118</f>
        <v>0</v>
      </c>
      <c r="I117" s="100" t="e">
        <f t="shared" si="7"/>
        <v>#DIV/0!</v>
      </c>
    </row>
    <row r="118" spans="1:9" ht="34.5" customHeight="1" hidden="1">
      <c r="A118" s="13" t="s">
        <v>295</v>
      </c>
      <c r="B118" s="12">
        <v>111</v>
      </c>
      <c r="C118" s="97" t="s">
        <v>9</v>
      </c>
      <c r="D118" s="97" t="s">
        <v>14</v>
      </c>
      <c r="E118" s="97" t="s">
        <v>329</v>
      </c>
      <c r="F118" s="97"/>
      <c r="G118" s="135">
        <v>0</v>
      </c>
      <c r="H118" s="135">
        <v>0</v>
      </c>
      <c r="I118" s="100" t="e">
        <f t="shared" si="7"/>
        <v>#DIV/0!</v>
      </c>
    </row>
    <row r="119" spans="1:9" ht="40.5" customHeight="1">
      <c r="A119" s="13" t="s">
        <v>296</v>
      </c>
      <c r="B119" s="12">
        <v>111</v>
      </c>
      <c r="C119" s="97" t="s">
        <v>9</v>
      </c>
      <c r="D119" s="97" t="s">
        <v>14</v>
      </c>
      <c r="E119" s="136" t="s">
        <v>330</v>
      </c>
      <c r="F119" s="97" t="s">
        <v>54</v>
      </c>
      <c r="G119" s="135">
        <v>114</v>
      </c>
      <c r="H119" s="135">
        <v>114</v>
      </c>
      <c r="I119" s="100">
        <f t="shared" si="7"/>
        <v>100</v>
      </c>
    </row>
    <row r="120" spans="1:9" ht="36.75" customHeight="1">
      <c r="A120" s="13" t="s">
        <v>297</v>
      </c>
      <c r="B120" s="12">
        <v>111</v>
      </c>
      <c r="C120" s="97" t="s">
        <v>9</v>
      </c>
      <c r="D120" s="97" t="s">
        <v>14</v>
      </c>
      <c r="E120" s="97" t="s">
        <v>99</v>
      </c>
      <c r="F120" s="59"/>
      <c r="G120" s="138">
        <f>G121</f>
        <v>2</v>
      </c>
      <c r="H120" s="138">
        <f>H121</f>
        <v>0</v>
      </c>
      <c r="I120" s="100">
        <f t="shared" si="7"/>
        <v>0</v>
      </c>
    </row>
    <row r="121" spans="1:9" ht="27" customHeight="1">
      <c r="A121" s="131" t="s">
        <v>298</v>
      </c>
      <c r="B121" s="12">
        <v>111</v>
      </c>
      <c r="C121" s="97" t="s">
        <v>9</v>
      </c>
      <c r="D121" s="97" t="s">
        <v>14</v>
      </c>
      <c r="E121" s="97" t="s">
        <v>331</v>
      </c>
      <c r="F121" s="97"/>
      <c r="G121" s="138">
        <f>G122</f>
        <v>2</v>
      </c>
      <c r="H121" s="138">
        <v>0</v>
      </c>
      <c r="I121" s="100">
        <f t="shared" si="7"/>
        <v>0</v>
      </c>
    </row>
    <row r="122" spans="1:9" ht="32.25" customHeight="1">
      <c r="A122" s="13" t="s">
        <v>263</v>
      </c>
      <c r="B122" s="12">
        <v>111</v>
      </c>
      <c r="C122" s="97" t="s">
        <v>9</v>
      </c>
      <c r="D122" s="97" t="s">
        <v>14</v>
      </c>
      <c r="E122" s="97" t="s">
        <v>331</v>
      </c>
      <c r="F122" s="97" t="s">
        <v>54</v>
      </c>
      <c r="G122" s="139">
        <v>2</v>
      </c>
      <c r="H122" s="139">
        <v>0</v>
      </c>
      <c r="I122" s="100">
        <f t="shared" si="7"/>
        <v>0</v>
      </c>
    </row>
    <row r="123" spans="1:9" ht="19.5" customHeight="1">
      <c r="A123" s="13" t="s">
        <v>299</v>
      </c>
      <c r="B123" s="12">
        <v>111</v>
      </c>
      <c r="C123" s="97" t="s">
        <v>9</v>
      </c>
      <c r="D123" s="97" t="s">
        <v>14</v>
      </c>
      <c r="E123" s="97" t="s">
        <v>332</v>
      </c>
      <c r="F123" s="97" t="s">
        <v>54</v>
      </c>
      <c r="G123" s="135">
        <v>28</v>
      </c>
      <c r="H123" s="135">
        <v>27.71</v>
      </c>
      <c r="I123" s="100">
        <f t="shared" si="7"/>
        <v>98.96428571428572</v>
      </c>
    </row>
    <row r="124" spans="1:10" ht="35.25" customHeight="1">
      <c r="A124" s="7" t="s">
        <v>300</v>
      </c>
      <c r="B124" s="12">
        <v>111</v>
      </c>
      <c r="C124" s="97" t="s">
        <v>10</v>
      </c>
      <c r="D124" s="97" t="s">
        <v>26</v>
      </c>
      <c r="E124" s="97"/>
      <c r="F124" s="97"/>
      <c r="G124" s="133">
        <f>G125+G136</f>
        <v>4317.5</v>
      </c>
      <c r="H124" s="133">
        <f>H125+H136</f>
        <v>3883.2700000000004</v>
      </c>
      <c r="I124" s="100">
        <f t="shared" si="7"/>
        <v>89.94255935147656</v>
      </c>
      <c r="J124" s="34"/>
    </row>
    <row r="125" spans="1:9" ht="15.75">
      <c r="A125" s="129" t="s">
        <v>138</v>
      </c>
      <c r="B125" s="12">
        <v>111</v>
      </c>
      <c r="C125" s="97" t="s">
        <v>10</v>
      </c>
      <c r="D125" s="97" t="s">
        <v>8</v>
      </c>
      <c r="E125" s="97"/>
      <c r="F125" s="97"/>
      <c r="G125" s="135">
        <f>G126</f>
        <v>4183.5</v>
      </c>
      <c r="H125" s="135">
        <f>H126</f>
        <v>3750.2500000000005</v>
      </c>
      <c r="I125" s="100">
        <f t="shared" si="7"/>
        <v>89.64383889088086</v>
      </c>
    </row>
    <row r="126" spans="1:9" ht="51">
      <c r="A126" s="13" t="s">
        <v>51</v>
      </c>
      <c r="B126" s="12">
        <v>111</v>
      </c>
      <c r="C126" s="97" t="s">
        <v>10</v>
      </c>
      <c r="D126" s="97" t="s">
        <v>8</v>
      </c>
      <c r="E126" s="97" t="s">
        <v>75</v>
      </c>
      <c r="F126" s="135"/>
      <c r="G126" s="135">
        <f>G127</f>
        <v>4183.5</v>
      </c>
      <c r="H126" s="135">
        <f>H127</f>
        <v>3750.2500000000005</v>
      </c>
      <c r="I126" s="100">
        <f t="shared" si="7"/>
        <v>89.64383889088086</v>
      </c>
    </row>
    <row r="127" spans="1:9" ht="25.5">
      <c r="A127" s="13" t="s">
        <v>301</v>
      </c>
      <c r="B127" s="12">
        <v>111</v>
      </c>
      <c r="C127" s="97" t="s">
        <v>10</v>
      </c>
      <c r="D127" s="97" t="s">
        <v>8</v>
      </c>
      <c r="E127" s="97" t="s">
        <v>76</v>
      </c>
      <c r="F127" s="97"/>
      <c r="G127" s="135">
        <f>G129+G130+G131+G132+G133+G134+G135</f>
        <v>4183.5</v>
      </c>
      <c r="H127" s="135">
        <f>H129+H130+H131+H132+H133+H134+H135</f>
        <v>3750.2500000000005</v>
      </c>
      <c r="I127" s="100">
        <f t="shared" si="7"/>
        <v>89.64383889088086</v>
      </c>
    </row>
    <row r="128" spans="1:9" ht="25.5">
      <c r="A128" s="13" t="s">
        <v>149</v>
      </c>
      <c r="B128" s="12">
        <v>111</v>
      </c>
      <c r="C128" s="97" t="s">
        <v>10</v>
      </c>
      <c r="D128" s="97" t="s">
        <v>8</v>
      </c>
      <c r="E128" s="97" t="s">
        <v>148</v>
      </c>
      <c r="F128" s="97"/>
      <c r="G128" s="135">
        <f>G129+G130+G132+G133+G134+G135+G131</f>
        <v>4183.5</v>
      </c>
      <c r="H128" s="135">
        <f>H129+H130+H132+H133+H134+H135+H131</f>
        <v>3750.2500000000005</v>
      </c>
      <c r="I128" s="100">
        <f t="shared" si="7"/>
        <v>89.64383889088086</v>
      </c>
    </row>
    <row r="129" spans="1:9" ht="12.75">
      <c r="A129" s="13" t="s">
        <v>302</v>
      </c>
      <c r="B129" s="12">
        <v>111</v>
      </c>
      <c r="C129" s="97" t="s">
        <v>10</v>
      </c>
      <c r="D129" s="97" t="s">
        <v>8</v>
      </c>
      <c r="E129" s="97" t="s">
        <v>148</v>
      </c>
      <c r="F129" s="97" t="s">
        <v>150</v>
      </c>
      <c r="G129" s="135">
        <v>1505</v>
      </c>
      <c r="H129" s="135">
        <v>1504.44</v>
      </c>
      <c r="I129" s="100">
        <f t="shared" si="7"/>
        <v>99.96279069767442</v>
      </c>
    </row>
    <row r="130" spans="1:9" ht="38.25">
      <c r="A130" s="13" t="s">
        <v>303</v>
      </c>
      <c r="B130" s="12">
        <v>111</v>
      </c>
      <c r="C130" s="97" t="s">
        <v>10</v>
      </c>
      <c r="D130" s="97" t="s">
        <v>8</v>
      </c>
      <c r="E130" s="97" t="s">
        <v>148</v>
      </c>
      <c r="F130" s="97" t="s">
        <v>151</v>
      </c>
      <c r="G130" s="135">
        <v>390</v>
      </c>
      <c r="H130" s="135">
        <v>389.75</v>
      </c>
      <c r="I130" s="100">
        <f t="shared" si="7"/>
        <v>99.93589743589743</v>
      </c>
    </row>
    <row r="131" spans="1:9" ht="12.75">
      <c r="A131" s="13" t="s">
        <v>290</v>
      </c>
      <c r="B131" s="12">
        <v>111</v>
      </c>
      <c r="C131" s="97" t="s">
        <v>10</v>
      </c>
      <c r="D131" s="97" t="s">
        <v>8</v>
      </c>
      <c r="E131" s="97" t="s">
        <v>148</v>
      </c>
      <c r="F131" s="97" t="s">
        <v>131</v>
      </c>
      <c r="G131" s="135">
        <v>2</v>
      </c>
      <c r="H131" s="135">
        <v>1.53</v>
      </c>
      <c r="I131" s="100">
        <f t="shared" si="7"/>
        <v>76.5</v>
      </c>
    </row>
    <row r="132" spans="1:9" ht="24.75" customHeight="1">
      <c r="A132" s="13" t="s">
        <v>263</v>
      </c>
      <c r="B132" s="12">
        <v>111</v>
      </c>
      <c r="C132" s="97" t="s">
        <v>10</v>
      </c>
      <c r="D132" s="97" t="s">
        <v>8</v>
      </c>
      <c r="E132" s="97" t="s">
        <v>148</v>
      </c>
      <c r="F132" s="97" t="s">
        <v>54</v>
      </c>
      <c r="G132" s="135">
        <v>2275.5</v>
      </c>
      <c r="H132" s="135">
        <v>1844.5</v>
      </c>
      <c r="I132" s="100">
        <f t="shared" si="7"/>
        <v>81.05910788837618</v>
      </c>
    </row>
    <row r="133" spans="1:9" ht="89.25" hidden="1">
      <c r="A133" s="127" t="s">
        <v>266</v>
      </c>
      <c r="B133" s="12">
        <v>111</v>
      </c>
      <c r="C133" s="97" t="s">
        <v>10</v>
      </c>
      <c r="D133" s="97" t="s">
        <v>8</v>
      </c>
      <c r="E133" s="97" t="s">
        <v>148</v>
      </c>
      <c r="F133" s="97" t="s">
        <v>112</v>
      </c>
      <c r="G133" s="135">
        <v>0</v>
      </c>
      <c r="H133" s="135">
        <v>0</v>
      </c>
      <c r="I133" s="100" t="e">
        <f t="shared" si="7"/>
        <v>#DIV/0!</v>
      </c>
    </row>
    <row r="134" spans="1:9" ht="12.75" hidden="1">
      <c r="A134" s="13" t="s">
        <v>49</v>
      </c>
      <c r="B134" s="12">
        <v>111</v>
      </c>
      <c r="C134" s="97" t="s">
        <v>10</v>
      </c>
      <c r="D134" s="97" t="s">
        <v>8</v>
      </c>
      <c r="E134" s="97" t="s">
        <v>148</v>
      </c>
      <c r="F134" s="97" t="s">
        <v>120</v>
      </c>
      <c r="G134" s="135">
        <v>0</v>
      </c>
      <c r="H134" s="135">
        <v>0</v>
      </c>
      <c r="I134" s="100" t="e">
        <f t="shared" si="7"/>
        <v>#DIV/0!</v>
      </c>
    </row>
    <row r="135" spans="1:9" ht="12.75">
      <c r="A135" s="127" t="s">
        <v>121</v>
      </c>
      <c r="B135" s="12">
        <v>111</v>
      </c>
      <c r="C135" s="97" t="s">
        <v>10</v>
      </c>
      <c r="D135" s="97" t="s">
        <v>8</v>
      </c>
      <c r="E135" s="97" t="s">
        <v>148</v>
      </c>
      <c r="F135" s="97" t="s">
        <v>122</v>
      </c>
      <c r="G135" s="135">
        <v>11</v>
      </c>
      <c r="H135" s="135">
        <v>10.03</v>
      </c>
      <c r="I135" s="100">
        <f t="shared" si="7"/>
        <v>91.18181818181817</v>
      </c>
    </row>
    <row r="136" spans="1:9" ht="31.5">
      <c r="A136" s="129" t="s">
        <v>304</v>
      </c>
      <c r="B136" s="12">
        <v>111</v>
      </c>
      <c r="C136" s="97" t="s">
        <v>10</v>
      </c>
      <c r="D136" s="97" t="s">
        <v>13</v>
      </c>
      <c r="E136" s="97"/>
      <c r="F136" s="97"/>
      <c r="G136" s="133">
        <f aca="true" t="shared" si="11" ref="G136:H138">G137</f>
        <v>134</v>
      </c>
      <c r="H136" s="133">
        <f t="shared" si="11"/>
        <v>133.02</v>
      </c>
      <c r="I136" s="100">
        <f t="shared" si="7"/>
        <v>99.26865671641791</v>
      </c>
    </row>
    <row r="137" spans="1:9" ht="51">
      <c r="A137" s="13" t="s">
        <v>51</v>
      </c>
      <c r="B137" s="12">
        <v>111</v>
      </c>
      <c r="C137" s="97" t="s">
        <v>10</v>
      </c>
      <c r="D137" s="97" t="s">
        <v>13</v>
      </c>
      <c r="E137" s="97" t="s">
        <v>75</v>
      </c>
      <c r="F137" s="97"/>
      <c r="G137" s="135">
        <f t="shared" si="11"/>
        <v>134</v>
      </c>
      <c r="H137" s="135">
        <f t="shared" si="11"/>
        <v>133.02</v>
      </c>
      <c r="I137" s="100">
        <f t="shared" si="7"/>
        <v>99.26865671641791</v>
      </c>
    </row>
    <row r="138" spans="1:9" ht="25.5">
      <c r="A138" s="13" t="s">
        <v>42</v>
      </c>
      <c r="B138" s="12">
        <v>111</v>
      </c>
      <c r="C138" s="97" t="s">
        <v>10</v>
      </c>
      <c r="D138" s="97" t="s">
        <v>13</v>
      </c>
      <c r="E138" s="97" t="s">
        <v>76</v>
      </c>
      <c r="F138" s="97"/>
      <c r="G138" s="135">
        <f t="shared" si="11"/>
        <v>134</v>
      </c>
      <c r="H138" s="135">
        <f t="shared" si="11"/>
        <v>133.02</v>
      </c>
      <c r="I138" s="71">
        <f t="shared" si="7"/>
        <v>99.26865671641791</v>
      </c>
    </row>
    <row r="139" spans="1:9" ht="76.5">
      <c r="A139" s="13" t="s">
        <v>305</v>
      </c>
      <c r="B139" s="12">
        <v>111</v>
      </c>
      <c r="C139" s="97" t="s">
        <v>10</v>
      </c>
      <c r="D139" s="97" t="s">
        <v>13</v>
      </c>
      <c r="E139" s="97" t="s">
        <v>333</v>
      </c>
      <c r="F139" s="97"/>
      <c r="G139" s="135">
        <f>G140+G141</f>
        <v>134</v>
      </c>
      <c r="H139" s="135">
        <f>H140+H141</f>
        <v>133.02</v>
      </c>
      <c r="I139" s="71">
        <f t="shared" si="7"/>
        <v>99.26865671641791</v>
      </c>
    </row>
    <row r="140" spans="1:9" ht="25.5">
      <c r="A140" s="13" t="s">
        <v>259</v>
      </c>
      <c r="B140" s="12">
        <v>111</v>
      </c>
      <c r="C140" s="97" t="s">
        <v>10</v>
      </c>
      <c r="D140" s="97" t="s">
        <v>13</v>
      </c>
      <c r="E140" s="97" t="s">
        <v>333</v>
      </c>
      <c r="F140" s="97" t="s">
        <v>53</v>
      </c>
      <c r="G140" s="135">
        <v>134</v>
      </c>
      <c r="H140" s="135">
        <v>133.02</v>
      </c>
      <c r="I140" s="71">
        <f t="shared" si="7"/>
        <v>99.26865671641791</v>
      </c>
    </row>
    <row r="141" spans="1:9" ht="51">
      <c r="A141" s="13" t="s">
        <v>260</v>
      </c>
      <c r="B141" s="12">
        <v>111</v>
      </c>
      <c r="C141" s="97" t="s">
        <v>10</v>
      </c>
      <c r="D141" s="97" t="s">
        <v>13</v>
      </c>
      <c r="E141" s="97" t="s">
        <v>333</v>
      </c>
      <c r="F141" s="97" t="s">
        <v>111</v>
      </c>
      <c r="G141" s="138">
        <v>0</v>
      </c>
      <c r="H141" s="138">
        <v>0</v>
      </c>
      <c r="I141" s="71" t="e">
        <f aca="true" t="shared" si="12" ref="I141:I157">H141/G141*100</f>
        <v>#DIV/0!</v>
      </c>
    </row>
    <row r="142" spans="1:9" ht="15.75">
      <c r="A142" s="125" t="s">
        <v>7</v>
      </c>
      <c r="B142" s="12">
        <v>111</v>
      </c>
      <c r="C142" s="97" t="s">
        <v>11</v>
      </c>
      <c r="D142" s="97" t="s">
        <v>26</v>
      </c>
      <c r="E142" s="97"/>
      <c r="F142" s="97"/>
      <c r="G142" s="133">
        <f>G143+G148</f>
        <v>1133</v>
      </c>
      <c r="H142" s="133">
        <f>H143+H148</f>
        <v>1132.26</v>
      </c>
      <c r="I142" s="71">
        <f t="shared" si="12"/>
        <v>99.93468667255075</v>
      </c>
    </row>
    <row r="143" spans="1:9" ht="25.5" customHeight="1">
      <c r="A143" s="132" t="s">
        <v>132</v>
      </c>
      <c r="B143" s="12">
        <v>111</v>
      </c>
      <c r="C143" s="97" t="s">
        <v>11</v>
      </c>
      <c r="D143" s="97" t="s">
        <v>8</v>
      </c>
      <c r="E143" s="97"/>
      <c r="F143" s="97"/>
      <c r="G143" s="135">
        <f aca="true" t="shared" si="13" ref="G143:H146">G144</f>
        <v>291</v>
      </c>
      <c r="H143" s="135">
        <f t="shared" si="13"/>
        <v>290.58</v>
      </c>
      <c r="I143" s="71">
        <f t="shared" si="12"/>
        <v>99.85567010309278</v>
      </c>
    </row>
    <row r="144" spans="1:9" ht="51">
      <c r="A144" s="13" t="s">
        <v>51</v>
      </c>
      <c r="B144" s="12">
        <v>111</v>
      </c>
      <c r="C144" s="97" t="s">
        <v>11</v>
      </c>
      <c r="D144" s="97" t="s">
        <v>8</v>
      </c>
      <c r="E144" s="97" t="s">
        <v>75</v>
      </c>
      <c r="F144" s="97"/>
      <c r="G144" s="135">
        <f t="shared" si="13"/>
        <v>291</v>
      </c>
      <c r="H144" s="135">
        <f t="shared" si="13"/>
        <v>290.58</v>
      </c>
      <c r="I144" s="71">
        <f t="shared" si="12"/>
        <v>99.85567010309278</v>
      </c>
    </row>
    <row r="145" spans="1:9" ht="29.25" customHeight="1">
      <c r="A145" s="13" t="s">
        <v>42</v>
      </c>
      <c r="B145" s="12">
        <v>111</v>
      </c>
      <c r="C145" s="97" t="s">
        <v>11</v>
      </c>
      <c r="D145" s="97" t="s">
        <v>8</v>
      </c>
      <c r="E145" s="97" t="s">
        <v>76</v>
      </c>
      <c r="F145" s="97"/>
      <c r="G145" s="135">
        <f t="shared" si="13"/>
        <v>291</v>
      </c>
      <c r="H145" s="135">
        <f t="shared" si="13"/>
        <v>290.58</v>
      </c>
      <c r="I145" s="71">
        <f t="shared" si="12"/>
        <v>99.85567010309278</v>
      </c>
    </row>
    <row r="146" spans="1:9" ht="27.75" customHeight="1">
      <c r="A146" s="13" t="s">
        <v>306</v>
      </c>
      <c r="B146" s="12">
        <v>111</v>
      </c>
      <c r="C146" s="97" t="s">
        <v>11</v>
      </c>
      <c r="D146" s="97" t="s">
        <v>8</v>
      </c>
      <c r="E146" s="97" t="s">
        <v>134</v>
      </c>
      <c r="F146" s="97"/>
      <c r="G146" s="135">
        <f t="shared" si="13"/>
        <v>291</v>
      </c>
      <c r="H146" s="135">
        <f t="shared" si="13"/>
        <v>290.58</v>
      </c>
      <c r="I146" s="71">
        <f t="shared" si="12"/>
        <v>99.85567010309278</v>
      </c>
    </row>
    <row r="147" spans="1:9" ht="25.5">
      <c r="A147" s="13" t="s">
        <v>56</v>
      </c>
      <c r="B147" s="12">
        <v>111</v>
      </c>
      <c r="C147" s="97" t="s">
        <v>11</v>
      </c>
      <c r="D147" s="97" t="s">
        <v>8</v>
      </c>
      <c r="E147" s="97" t="s">
        <v>134</v>
      </c>
      <c r="F147" s="97" t="s">
        <v>133</v>
      </c>
      <c r="G147" s="135">
        <v>291</v>
      </c>
      <c r="H147" s="135">
        <v>290.58</v>
      </c>
      <c r="I147" s="71">
        <f t="shared" si="12"/>
        <v>99.85567010309278</v>
      </c>
    </row>
    <row r="148" spans="1:9" ht="29.25" customHeight="1">
      <c r="A148" s="132" t="s">
        <v>33</v>
      </c>
      <c r="B148" s="12">
        <v>111</v>
      </c>
      <c r="C148" s="97" t="s">
        <v>11</v>
      </c>
      <c r="D148" s="97" t="s">
        <v>14</v>
      </c>
      <c r="E148" s="97"/>
      <c r="F148" s="97"/>
      <c r="G148" s="140">
        <f>G150+G151</f>
        <v>842</v>
      </c>
      <c r="H148" s="140">
        <f>H150+H151</f>
        <v>841.68</v>
      </c>
      <c r="I148" s="100">
        <f t="shared" si="12"/>
        <v>99.96199524940617</v>
      </c>
    </row>
    <row r="149" spans="1:9" ht="66.75" customHeight="1">
      <c r="A149" s="13" t="s">
        <v>307</v>
      </c>
      <c r="B149" s="12">
        <v>111</v>
      </c>
      <c r="C149" s="97" t="s">
        <v>11</v>
      </c>
      <c r="D149" s="97" t="s">
        <v>14</v>
      </c>
      <c r="E149" s="97" t="s">
        <v>334</v>
      </c>
      <c r="F149" s="97"/>
      <c r="G149" s="140">
        <f>G150</f>
        <v>10</v>
      </c>
      <c r="H149" s="140">
        <f>H150</f>
        <v>9.68</v>
      </c>
      <c r="I149" s="57">
        <f t="shared" si="12"/>
        <v>96.8</v>
      </c>
    </row>
    <row r="150" spans="1:9" ht="35.25" customHeight="1">
      <c r="A150" s="32" t="s">
        <v>308</v>
      </c>
      <c r="B150" s="12">
        <v>111</v>
      </c>
      <c r="C150" s="97" t="s">
        <v>11</v>
      </c>
      <c r="D150" s="97" t="s">
        <v>14</v>
      </c>
      <c r="E150" s="97" t="s">
        <v>334</v>
      </c>
      <c r="F150" s="97" t="s">
        <v>152</v>
      </c>
      <c r="G150" s="140">
        <v>10</v>
      </c>
      <c r="H150" s="140">
        <v>9.68</v>
      </c>
      <c r="I150" s="57">
        <f t="shared" si="12"/>
        <v>96.8</v>
      </c>
    </row>
    <row r="151" spans="1:9" ht="21.75" customHeight="1">
      <c r="A151" s="32" t="s">
        <v>309</v>
      </c>
      <c r="B151" s="12">
        <v>111</v>
      </c>
      <c r="C151" s="97" t="s">
        <v>11</v>
      </c>
      <c r="D151" s="97" t="s">
        <v>14</v>
      </c>
      <c r="E151" s="97" t="s">
        <v>335</v>
      </c>
      <c r="F151" s="97" t="s">
        <v>336</v>
      </c>
      <c r="G151" s="140">
        <v>832</v>
      </c>
      <c r="H151" s="140">
        <v>832</v>
      </c>
      <c r="I151" s="57">
        <f t="shared" si="12"/>
        <v>100</v>
      </c>
    </row>
    <row r="152" spans="1:9" ht="31.5" customHeight="1">
      <c r="A152" s="125" t="s">
        <v>24</v>
      </c>
      <c r="B152" s="12">
        <v>111</v>
      </c>
      <c r="C152" s="97" t="s">
        <v>37</v>
      </c>
      <c r="D152" s="97" t="s">
        <v>26</v>
      </c>
      <c r="E152" s="97"/>
      <c r="F152" s="97"/>
      <c r="G152" s="133">
        <f aca="true" t="shared" si="14" ref="G152:H156">G153</f>
        <v>1</v>
      </c>
      <c r="H152" s="133">
        <f t="shared" si="14"/>
        <v>0.48</v>
      </c>
      <c r="I152" s="57">
        <f>H152/G152*100</f>
        <v>48</v>
      </c>
    </row>
    <row r="153" spans="1:9" ht="25.5">
      <c r="A153" s="13" t="s">
        <v>39</v>
      </c>
      <c r="B153" s="12">
        <v>111</v>
      </c>
      <c r="C153" s="97" t="s">
        <v>37</v>
      </c>
      <c r="D153" s="97" t="s">
        <v>8</v>
      </c>
      <c r="E153" s="97"/>
      <c r="F153" s="97"/>
      <c r="G153" s="135">
        <f t="shared" si="14"/>
        <v>1</v>
      </c>
      <c r="H153" s="135">
        <f t="shared" si="14"/>
        <v>0.48</v>
      </c>
      <c r="I153" s="57">
        <f t="shared" si="12"/>
        <v>48</v>
      </c>
    </row>
    <row r="154" spans="1:9" ht="0.75" customHeight="1" hidden="1">
      <c r="A154" s="13" t="s">
        <v>51</v>
      </c>
      <c r="B154" s="12">
        <v>111</v>
      </c>
      <c r="C154" s="97" t="s">
        <v>37</v>
      </c>
      <c r="D154" s="97" t="s">
        <v>8</v>
      </c>
      <c r="E154" s="97" t="s">
        <v>75</v>
      </c>
      <c r="F154" s="97"/>
      <c r="G154" s="135">
        <f t="shared" si="14"/>
        <v>1</v>
      </c>
      <c r="H154" s="135">
        <f t="shared" si="14"/>
        <v>0.48</v>
      </c>
      <c r="I154" s="57">
        <f t="shared" si="12"/>
        <v>48</v>
      </c>
    </row>
    <row r="155" spans="1:9" ht="25.5">
      <c r="A155" s="13" t="s">
        <v>42</v>
      </c>
      <c r="B155" s="12">
        <v>111</v>
      </c>
      <c r="C155" s="97" t="s">
        <v>37</v>
      </c>
      <c r="D155" s="97" t="s">
        <v>8</v>
      </c>
      <c r="E155" s="97" t="s">
        <v>76</v>
      </c>
      <c r="F155" s="97"/>
      <c r="G155" s="135">
        <f t="shared" si="14"/>
        <v>1</v>
      </c>
      <c r="H155" s="135">
        <f t="shared" si="14"/>
        <v>0.48</v>
      </c>
      <c r="I155" s="57">
        <f t="shared" si="12"/>
        <v>48</v>
      </c>
    </row>
    <row r="156" spans="1:9" ht="27" customHeight="1">
      <c r="A156" s="13" t="s">
        <v>25</v>
      </c>
      <c r="B156" s="12">
        <v>111</v>
      </c>
      <c r="C156" s="97" t="s">
        <v>37</v>
      </c>
      <c r="D156" s="97" t="s">
        <v>8</v>
      </c>
      <c r="E156" s="97" t="s">
        <v>100</v>
      </c>
      <c r="F156" s="97"/>
      <c r="G156" s="135">
        <f t="shared" si="14"/>
        <v>1</v>
      </c>
      <c r="H156" s="135">
        <f t="shared" si="14"/>
        <v>0.48</v>
      </c>
      <c r="I156" s="57">
        <f t="shared" si="12"/>
        <v>48</v>
      </c>
    </row>
    <row r="157" spans="1:9" ht="30.75" customHeight="1">
      <c r="A157" s="13" t="s">
        <v>47</v>
      </c>
      <c r="B157" s="12">
        <v>111</v>
      </c>
      <c r="C157" s="97" t="s">
        <v>37</v>
      </c>
      <c r="D157" s="97" t="s">
        <v>8</v>
      </c>
      <c r="E157" s="97" t="s">
        <v>100</v>
      </c>
      <c r="F157" s="97" t="s">
        <v>48</v>
      </c>
      <c r="G157" s="135">
        <v>1</v>
      </c>
      <c r="H157" s="135">
        <v>0.48</v>
      </c>
      <c r="I157" s="57">
        <f t="shared" si="12"/>
        <v>48</v>
      </c>
    </row>
    <row r="158" spans="1:9" ht="15">
      <c r="A158" s="98" t="s">
        <v>17</v>
      </c>
      <c r="B158" s="12">
        <v>111</v>
      </c>
      <c r="C158" s="96"/>
      <c r="D158" s="96"/>
      <c r="E158" s="96"/>
      <c r="F158" s="96"/>
      <c r="G158" s="99">
        <f>G11</f>
        <v>14663.912</v>
      </c>
      <c r="H158" s="99">
        <f>H11</f>
        <v>13643.98</v>
      </c>
      <c r="I158" s="100"/>
    </row>
    <row r="159" spans="1:9" ht="25.5" hidden="1">
      <c r="A159" s="27" t="s">
        <v>137</v>
      </c>
      <c r="B159" s="12">
        <v>111</v>
      </c>
      <c r="C159" s="5" t="s">
        <v>9</v>
      </c>
      <c r="D159" s="5" t="s">
        <v>12</v>
      </c>
      <c r="E159" s="21" t="s">
        <v>139</v>
      </c>
      <c r="F159" s="5" t="s">
        <v>136</v>
      </c>
      <c r="G159" s="66">
        <v>584</v>
      </c>
      <c r="H159" s="66">
        <v>583.97</v>
      </c>
      <c r="I159" s="57">
        <f aca="true" t="shared" si="15" ref="I159:I170">H159/G159*100</f>
        <v>99.99486301369863</v>
      </c>
    </row>
    <row r="160" spans="1:9" ht="45" customHeight="1" hidden="1">
      <c r="A160" s="24" t="s">
        <v>145</v>
      </c>
      <c r="B160" s="12">
        <v>111</v>
      </c>
      <c r="C160" s="14" t="s">
        <v>9</v>
      </c>
      <c r="D160" s="14" t="s">
        <v>12</v>
      </c>
      <c r="E160" s="21" t="s">
        <v>147</v>
      </c>
      <c r="F160" s="4" t="s">
        <v>153</v>
      </c>
      <c r="G160" s="66">
        <f>G161</f>
        <v>6300</v>
      </c>
      <c r="H160" s="66">
        <f>H161</f>
        <v>6300</v>
      </c>
      <c r="I160" s="57">
        <f t="shared" si="15"/>
        <v>100</v>
      </c>
    </row>
    <row r="161" spans="1:9" ht="25.5" customHeight="1" hidden="1">
      <c r="A161" s="24" t="s">
        <v>146</v>
      </c>
      <c r="B161" s="12">
        <v>111</v>
      </c>
      <c r="C161" s="14" t="s">
        <v>9</v>
      </c>
      <c r="D161" s="14" t="s">
        <v>12</v>
      </c>
      <c r="E161" s="21" t="s">
        <v>147</v>
      </c>
      <c r="F161" s="4" t="s">
        <v>154</v>
      </c>
      <c r="G161" s="66">
        <v>6300</v>
      </c>
      <c r="H161" s="66">
        <v>6300</v>
      </c>
      <c r="I161" s="57">
        <f t="shared" si="15"/>
        <v>100</v>
      </c>
    </row>
    <row r="162" spans="1:9" ht="12.75" customHeight="1" hidden="1">
      <c r="A162" s="62" t="s">
        <v>107</v>
      </c>
      <c r="B162" s="12">
        <v>111</v>
      </c>
      <c r="C162" s="5" t="s">
        <v>9</v>
      </c>
      <c r="D162" s="5" t="s">
        <v>12</v>
      </c>
      <c r="E162" s="17" t="s">
        <v>90</v>
      </c>
      <c r="F162" s="19"/>
      <c r="G162" s="38">
        <f>G164+G168</f>
        <v>0</v>
      </c>
      <c r="H162" s="38">
        <f>H164+H168</f>
        <v>0</v>
      </c>
      <c r="I162" s="57" t="e">
        <f t="shared" si="15"/>
        <v>#DIV/0!</v>
      </c>
    </row>
    <row r="163" spans="1:9" ht="25.5" customHeight="1" hidden="1">
      <c r="A163" s="68" t="s">
        <v>88</v>
      </c>
      <c r="B163" s="12">
        <v>111</v>
      </c>
      <c r="C163" s="5" t="s">
        <v>9</v>
      </c>
      <c r="D163" s="5" t="s">
        <v>12</v>
      </c>
      <c r="E163" s="17" t="s">
        <v>92</v>
      </c>
      <c r="F163" s="19"/>
      <c r="G163" s="38">
        <f aca="true" t="shared" si="16" ref="G163:H166">G164</f>
        <v>0</v>
      </c>
      <c r="H163" s="38">
        <f t="shared" si="16"/>
        <v>0</v>
      </c>
      <c r="I163" s="57" t="e">
        <f t="shared" si="15"/>
        <v>#DIV/0!</v>
      </c>
    </row>
    <row r="164" spans="1:9" ht="12.75" customHeight="1" hidden="1">
      <c r="A164" s="15" t="s">
        <v>89</v>
      </c>
      <c r="B164" s="12">
        <v>111</v>
      </c>
      <c r="C164" s="5" t="s">
        <v>9</v>
      </c>
      <c r="D164" s="5" t="s">
        <v>12</v>
      </c>
      <c r="E164" s="17" t="s">
        <v>91</v>
      </c>
      <c r="F164" s="19"/>
      <c r="G164" s="66">
        <f t="shared" si="16"/>
        <v>0</v>
      </c>
      <c r="H164" s="66">
        <f t="shared" si="16"/>
        <v>0</v>
      </c>
      <c r="I164" s="57" t="e">
        <f t="shared" si="15"/>
        <v>#DIV/0!</v>
      </c>
    </row>
    <row r="165" spans="1:9" ht="38.25" customHeight="1" hidden="1">
      <c r="A165" s="7" t="s">
        <v>127</v>
      </c>
      <c r="B165" s="12">
        <v>111</v>
      </c>
      <c r="C165" s="5" t="s">
        <v>9</v>
      </c>
      <c r="D165" s="5" t="s">
        <v>12</v>
      </c>
      <c r="E165" s="17" t="s">
        <v>91</v>
      </c>
      <c r="F165" s="19" t="s">
        <v>45</v>
      </c>
      <c r="G165" s="66">
        <f t="shared" si="16"/>
        <v>0</v>
      </c>
      <c r="H165" s="66">
        <f t="shared" si="16"/>
        <v>0</v>
      </c>
      <c r="I165" s="57" t="e">
        <f t="shared" si="15"/>
        <v>#DIV/0!</v>
      </c>
    </row>
    <row r="166" spans="1:9" ht="25.5" hidden="1">
      <c r="A166" s="7" t="s">
        <v>43</v>
      </c>
      <c r="B166" s="12">
        <v>111</v>
      </c>
      <c r="C166" s="5" t="s">
        <v>9</v>
      </c>
      <c r="D166" s="5" t="s">
        <v>12</v>
      </c>
      <c r="E166" s="17" t="s">
        <v>91</v>
      </c>
      <c r="F166" s="19" t="s">
        <v>44</v>
      </c>
      <c r="G166" s="66">
        <f t="shared" si="16"/>
        <v>0</v>
      </c>
      <c r="H166" s="66">
        <f t="shared" si="16"/>
        <v>0</v>
      </c>
      <c r="I166" s="57" t="e">
        <f t="shared" si="15"/>
        <v>#DIV/0!</v>
      </c>
    </row>
    <row r="167" spans="1:9" ht="25.5" customHeight="1" hidden="1">
      <c r="A167" s="22" t="s">
        <v>125</v>
      </c>
      <c r="B167" s="12">
        <v>111</v>
      </c>
      <c r="C167" s="5" t="s">
        <v>9</v>
      </c>
      <c r="D167" s="5" t="s">
        <v>12</v>
      </c>
      <c r="E167" s="17" t="s">
        <v>91</v>
      </c>
      <c r="F167" s="19" t="s">
        <v>54</v>
      </c>
      <c r="G167" s="66">
        <v>0</v>
      </c>
      <c r="H167" s="66">
        <v>0</v>
      </c>
      <c r="I167" s="57" t="e">
        <f t="shared" si="15"/>
        <v>#DIV/0!</v>
      </c>
    </row>
    <row r="168" spans="1:9" ht="25.5" customHeight="1" hidden="1">
      <c r="A168" s="15" t="s">
        <v>116</v>
      </c>
      <c r="B168" s="12">
        <v>111</v>
      </c>
      <c r="C168" s="5" t="s">
        <v>9</v>
      </c>
      <c r="D168" s="5" t="s">
        <v>12</v>
      </c>
      <c r="E168" s="17" t="s">
        <v>114</v>
      </c>
      <c r="F168" s="5" t="s">
        <v>54</v>
      </c>
      <c r="G168" s="66">
        <v>0</v>
      </c>
      <c r="H168" s="66">
        <v>0</v>
      </c>
      <c r="I168" s="57" t="e">
        <f t="shared" si="15"/>
        <v>#DIV/0!</v>
      </c>
    </row>
    <row r="169" spans="1:9" ht="25.5" customHeight="1" hidden="1">
      <c r="A169" s="69" t="s">
        <v>29</v>
      </c>
      <c r="B169" s="12">
        <v>111</v>
      </c>
      <c r="C169" s="70" t="s">
        <v>9</v>
      </c>
      <c r="D169" s="70" t="s">
        <v>14</v>
      </c>
      <c r="E169" s="18" t="s">
        <v>93</v>
      </c>
      <c r="F169" s="20"/>
      <c r="G169" s="63" t="e">
        <f>G170+#REF!</f>
        <v>#REF!</v>
      </c>
      <c r="H169" s="63" t="e">
        <f>H170+#REF!</f>
        <v>#REF!</v>
      </c>
      <c r="I169" s="57" t="e">
        <f t="shared" si="15"/>
        <v>#REF!</v>
      </c>
    </row>
    <row r="170" spans="1:9" ht="12.75" customHeight="1" hidden="1">
      <c r="A170" s="6" t="s">
        <v>40</v>
      </c>
      <c r="B170" s="12">
        <v>111</v>
      </c>
      <c r="C170" s="5" t="s">
        <v>9</v>
      </c>
      <c r="D170" s="5" t="s">
        <v>14</v>
      </c>
      <c r="E170" s="17" t="s">
        <v>75</v>
      </c>
      <c r="F170" s="5"/>
      <c r="G170" s="37" t="e">
        <f>#REF!+#REF!+#REF!+#REF!+#REF!</f>
        <v>#REF!</v>
      </c>
      <c r="H170" s="37" t="e">
        <f>#REF!+#REF!+#REF!+#REF!+#REF!</f>
        <v>#REF!</v>
      </c>
      <c r="I170" s="57" t="e">
        <f t="shared" si="15"/>
        <v>#REF!</v>
      </c>
    </row>
    <row r="171" spans="1:9" ht="0.75" customHeight="1" hidden="1">
      <c r="A171" s="6" t="s">
        <v>42</v>
      </c>
      <c r="B171" s="12">
        <v>111</v>
      </c>
      <c r="C171" s="5" t="s">
        <v>9</v>
      </c>
      <c r="D171" s="5" t="s">
        <v>14</v>
      </c>
      <c r="E171" s="17" t="s">
        <v>76</v>
      </c>
      <c r="F171" s="5"/>
      <c r="G171" s="37"/>
      <c r="H171" s="37"/>
      <c r="I171" s="57"/>
    </row>
  </sheetData>
  <sheetProtection/>
  <mergeCells count="5">
    <mergeCell ref="E4:I4"/>
    <mergeCell ref="A5:F5"/>
    <mergeCell ref="A7:I7"/>
    <mergeCell ref="E8:I8"/>
    <mergeCell ref="A6:E6"/>
  </mergeCells>
  <printOptions/>
  <pageMargins left="0.1968503937007874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Пользователь Windows</cp:lastModifiedBy>
  <cp:lastPrinted>2024-04-04T08:30:40Z</cp:lastPrinted>
  <dcterms:created xsi:type="dcterms:W3CDTF">2003-01-23T01:42:53Z</dcterms:created>
  <dcterms:modified xsi:type="dcterms:W3CDTF">2024-04-16T01:04:40Z</dcterms:modified>
  <cp:category/>
  <cp:version/>
  <cp:contentType/>
  <cp:contentStatus/>
</cp:coreProperties>
</file>